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055"/>
  </bookViews>
  <sheets>
    <sheet name="прогноз (ст-ра 1 п.г.) (2)" sheetId="1" r:id="rId1"/>
  </sheets>
  <externalReferences>
    <externalReference r:id="rId2"/>
    <externalReference r:id="rId3"/>
  </externalReferences>
  <definedNames>
    <definedName name="волк" localSheetId="0">#REF!</definedName>
    <definedName name="волк">#REF!</definedName>
    <definedName name="ГОД" localSheetId="0">#REF!</definedName>
    <definedName name="ГОД">#REF!</definedName>
    <definedName name="ГОРОД" localSheetId="0">[1]ПАРАМ1!#REF!</definedName>
    <definedName name="ГОРОД">[1]ПАРАМ1!#REF!</definedName>
    <definedName name="ДС" localSheetId="0">#REF!</definedName>
    <definedName name="ДС">#REF!</definedName>
    <definedName name="_xlnm.Print_Titles" localSheetId="0">'прогноз (ст-ра 1 п.г.) (2)'!$4:$5</definedName>
    <definedName name="_xlnm.Print_Titles">#REF!</definedName>
    <definedName name="катпос" localSheetId="0">[1]ПАРАМ1!#REF!</definedName>
    <definedName name="катпос">[1]ПАРАМ1!#REF!</definedName>
    <definedName name="квартал" localSheetId="0">#REF!</definedName>
    <definedName name="квартал">#REF!</definedName>
    <definedName name="НОВЫЙ" localSheetId="0">[2]ПАРАМ1!#REF!</definedName>
    <definedName name="НОВЫЙ">[2]ПАРАМ1!#REF!</definedName>
    <definedName name="_xlnm.Print_Area" localSheetId="0">'прогноз (ст-ра 1 п.г.) (2)'!$A$1:$O$36</definedName>
    <definedName name="_xlnm.Print_Area">#REF!</definedName>
    <definedName name="пер_отч" localSheetId="0">#REF!</definedName>
    <definedName name="пер_отч">#REF!</definedName>
    <definedName name="сверх" localSheetId="0">#REF!</definedName>
    <definedName name="сверх">#REF!</definedName>
  </definedNames>
  <calcPr calcId="145621" fullPrecision="0"/>
</workbook>
</file>

<file path=xl/calcChain.xml><?xml version="1.0" encoding="utf-8"?>
<calcChain xmlns="http://schemas.openxmlformats.org/spreadsheetml/2006/main">
  <c r="J7" i="1" l="1"/>
  <c r="M7" i="1"/>
  <c r="O13" i="1"/>
  <c r="F18" i="1"/>
  <c r="F20" i="1"/>
  <c r="F22" i="1"/>
  <c r="I13" i="1"/>
  <c r="M23" i="1"/>
  <c r="J17" i="1"/>
  <c r="M24" i="1"/>
  <c r="O24" i="1" s="1"/>
  <c r="I24" i="1"/>
  <c r="F25" i="1"/>
  <c r="J26" i="1"/>
  <c r="F12" i="1" l="1"/>
  <c r="L23" i="1"/>
  <c r="F21" i="1"/>
  <c r="L24" i="1"/>
  <c r="F11" i="1"/>
  <c r="L13" i="1"/>
  <c r="F19" i="1"/>
  <c r="O16" i="1"/>
  <c r="F15" i="1"/>
  <c r="F10" i="1"/>
  <c r="F23" i="1"/>
  <c r="I14" i="1"/>
  <c r="O14" i="1"/>
  <c r="O27" i="1"/>
  <c r="N26" i="1"/>
  <c r="M17" i="1"/>
  <c r="O23" i="1"/>
  <c r="I23" i="1"/>
  <c r="F14" i="1" l="1"/>
  <c r="O26" i="1"/>
  <c r="F13" i="1"/>
  <c r="L16" i="1"/>
  <c r="F9" i="1"/>
  <c r="K26" i="1"/>
  <c r="L27" i="1"/>
  <c r="F8" i="1"/>
  <c r="L14" i="1"/>
  <c r="O11" i="1" l="1"/>
  <c r="O15" i="1"/>
  <c r="O9" i="1"/>
  <c r="O22" i="1"/>
  <c r="O20" i="1"/>
  <c r="O19" i="1"/>
  <c r="O12" i="1"/>
  <c r="O10" i="1"/>
  <c r="O21" i="1"/>
  <c r="N17" i="1"/>
  <c r="O18" i="1"/>
  <c r="O25" i="1"/>
  <c r="I9" i="1" l="1"/>
  <c r="I11" i="1"/>
  <c r="I21" i="1"/>
  <c r="I12" i="1"/>
  <c r="I19" i="1"/>
  <c r="I20" i="1"/>
  <c r="L22" i="1"/>
  <c r="N7" i="1"/>
  <c r="O8" i="1"/>
  <c r="L25" i="1"/>
  <c r="O17" i="1"/>
  <c r="L21" i="1"/>
  <c r="I10" i="1"/>
  <c r="L20" i="1"/>
  <c r="I22" i="1"/>
  <c r="I15" i="1"/>
  <c r="I25" i="1"/>
  <c r="I18" i="1"/>
  <c r="L18" i="1"/>
  <c r="K17" i="1"/>
  <c r="L19" i="1"/>
  <c r="L8" i="1" l="1"/>
  <c r="K7" i="1"/>
  <c r="L7" i="1" s="1"/>
  <c r="L10" i="1"/>
  <c r="L12" i="1"/>
  <c r="L15" i="1"/>
  <c r="I8" i="1"/>
  <c r="L17" i="1"/>
  <c r="O7" i="1"/>
  <c r="L9" i="1"/>
  <c r="L11" i="1"/>
</calcChain>
</file>

<file path=xl/sharedStrings.xml><?xml version="1.0" encoding="utf-8"?>
<sst xmlns="http://schemas.openxmlformats.org/spreadsheetml/2006/main" count="100" uniqueCount="62">
  <si>
    <t>пациенто-
день</t>
  </si>
  <si>
    <t>36</t>
  </si>
  <si>
    <t>- в дневных стационарах</t>
  </si>
  <si>
    <t>койко-дни</t>
  </si>
  <si>
    <t>35</t>
  </si>
  <si>
    <t>- стационарная помощь</t>
  </si>
  <si>
    <t>обращений</t>
  </si>
  <si>
    <t>34.3</t>
  </si>
  <si>
    <t>посещений по неотложной медицинской помощи</t>
  </si>
  <si>
    <t>34.2</t>
  </si>
  <si>
    <t>посещений с профилактической целью</t>
  </si>
  <si>
    <t>34.1</t>
  </si>
  <si>
    <t>-в амбулаторных условиях</t>
  </si>
  <si>
    <t>Х</t>
  </si>
  <si>
    <t>вызов</t>
  </si>
  <si>
    <t>33</t>
  </si>
  <si>
    <t>- скорая медицинская помощь</t>
  </si>
  <si>
    <t>32</t>
  </si>
  <si>
    <t>2. Медицинская помощь по видам и заболеваниям сверх базовой программы:</t>
  </si>
  <si>
    <t>31</t>
  </si>
  <si>
    <t xml:space="preserve">случаи госпитализациии </t>
  </si>
  <si>
    <t>30.2</t>
  </si>
  <si>
    <t>высокотехнологичная медицинская помощь в стационарных условиях (сумма строк 30.2+35.2)</t>
  </si>
  <si>
    <t>койко-день</t>
  </si>
  <si>
    <t>30.1</t>
  </si>
  <si>
    <t>медицинская реабилитация в стационарных условиях (сумма строк 30.1+35.1)</t>
  </si>
  <si>
    <t>30</t>
  </si>
  <si>
    <t>- в стационарных условиях (сумма строк 30 + 35) в том числе:</t>
  </si>
  <si>
    <t>29.3</t>
  </si>
  <si>
    <t>29.2</t>
  </si>
  <si>
    <t>29.1</t>
  </si>
  <si>
    <t>28</t>
  </si>
  <si>
    <t>27</t>
  </si>
  <si>
    <t>из строки 20:
1. Медицинская помощь, предоставляемая в рамках базовой программы ОМС застрахованным лицам</t>
  </si>
  <si>
    <t>26</t>
  </si>
  <si>
    <t>- затраты на АУП в сфере ОМС</t>
  </si>
  <si>
    <t>24</t>
  </si>
  <si>
    <t>- в дневных стационарах (сумма строк 29 + 34)</t>
  </si>
  <si>
    <t>23.2</t>
  </si>
  <si>
    <t>23.1</t>
  </si>
  <si>
    <t>23</t>
  </si>
  <si>
    <t>22.3</t>
  </si>
  <si>
    <t>22.2</t>
  </si>
  <si>
    <t>22.1</t>
  </si>
  <si>
    <t>- в амбулаторных условиях</t>
  </si>
  <si>
    <t>- скорая медицинская помощь (сумма строк 28+33)</t>
  </si>
  <si>
    <t>III. Медицинская помощь в рамках территориальной программы ОМС:</t>
  </si>
  <si>
    <t>А</t>
  </si>
  <si>
    <t>% выпол.</t>
  </si>
  <si>
    <t>Факт</t>
  </si>
  <si>
    <t xml:space="preserve">План по ТП ОМС </t>
  </si>
  <si>
    <t>Стоимость территориальной программы по источникам ее финансового обеспечения</t>
  </si>
  <si>
    <t>Подушевые нормативы финансирования территориальной программы</t>
  </si>
  <si>
    <t>Стоимость единицы объема медицинской помощи (норматив финансовых затрат на единицу объема предоставления медицинской помощи)</t>
  </si>
  <si>
    <t>Объем медицинской помощи в расчете на 1 жителя (норматив объема предоставления медицинской помощи в расчете на 1 застрахованное лицо)</t>
  </si>
  <si>
    <t>Единица измерения</t>
  </si>
  <si>
    <t>№ строки</t>
  </si>
  <si>
    <t>Медицинская помощь по источникам финансового обеспечения и условиям предоставления</t>
  </si>
  <si>
    <t>Предварительные итоги выполнения территориальной программы обязательного медицинского страхования за 2015 год</t>
  </si>
  <si>
    <t>населенин</t>
  </si>
  <si>
    <t>Директор</t>
  </si>
  <si>
    <t>Е.В.Ягнюкова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</si>
</sst>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%"/>
    <numFmt numFmtId="169" formatCode="#,##0.00000"/>
    <numFmt numFmtId="170" formatCode="#,##0.0000"/>
    <numFmt numFmtId="171" formatCode="_(* #,##0.00_);_(* \(#,##0.00\);_(* &quot;-&quot;??_);_(@_)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2"/>
      <charset val="204"/>
    </font>
    <font>
      <sz val="10"/>
      <color rgb="FFFF0000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0"/>
      <color theme="0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name val="Arial"/>
      <family val="2"/>
      <charset val="204"/>
    </font>
    <font>
      <sz val="10"/>
      <color indexed="8"/>
      <name val="Arial Cyr"/>
      <charset val="204"/>
    </font>
    <font>
      <sz val="10"/>
      <color indexed="64"/>
      <name val="Arial"/>
      <family val="2"/>
      <charset val="204"/>
    </font>
    <font>
      <sz val="11"/>
      <color indexed="8"/>
      <name val="Times New Roma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color indexed="64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6"/>
      <color theme="1"/>
      <name val="Times New Roman"/>
      <family val="2"/>
      <charset val="204"/>
    </font>
    <font>
      <sz val="16"/>
      <name val="Times New Roman"/>
      <family val="2"/>
      <charset val="204"/>
    </font>
    <font>
      <sz val="16"/>
      <color rgb="FFFF0000"/>
      <name val="Times New Roman"/>
      <family val="2"/>
      <charset val="204"/>
    </font>
    <font>
      <sz val="16"/>
      <color theme="1"/>
      <name val="Calibri"/>
      <family val="2"/>
      <charset val="204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8">
    <xf numFmtId="0" fontId="0" fillId="0" borderId="0"/>
    <xf numFmtId="0" fontId="2" fillId="0" borderId="0"/>
    <xf numFmtId="9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2" fillId="3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2" fillId="5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2" fillId="7" borderId="0" applyNumberFormat="0" applyBorder="0" applyAlignment="0" applyProtection="0"/>
    <xf numFmtId="0" fontId="13" fillId="23" borderId="0" applyNumberFormat="0" applyBorder="0" applyAlignment="0" applyProtection="0"/>
    <xf numFmtId="0" fontId="13" fillId="18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2" fillId="9" borderId="0" applyNumberFormat="0" applyBorder="0" applyAlignment="0" applyProtection="0"/>
    <xf numFmtId="0" fontId="13" fillId="24" borderId="0" applyNumberFormat="0" applyBorder="0" applyAlignment="0" applyProtection="0"/>
    <xf numFmtId="0" fontId="2" fillId="11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2" fillId="13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2" fillId="4" borderId="0" applyNumberFormat="0" applyBorder="0" applyAlignment="0" applyProtection="0"/>
    <xf numFmtId="0" fontId="13" fillId="20" borderId="0" applyNumberFormat="0" applyBorder="0" applyAlignment="0" applyProtection="0"/>
    <xf numFmtId="0" fontId="2" fillId="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2" fillId="8" borderId="0" applyNumberFormat="0" applyBorder="0" applyAlignment="0" applyProtection="0"/>
    <xf numFmtId="0" fontId="13" fillId="23" borderId="0" applyNumberFormat="0" applyBorder="0" applyAlignment="0" applyProtection="0"/>
    <xf numFmtId="0" fontId="13" fillId="26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2" fillId="10" borderId="0" applyNumberFormat="0" applyBorder="0" applyAlignment="0" applyProtection="0"/>
    <xf numFmtId="0" fontId="13" fillId="25" borderId="0" applyNumberFormat="0" applyBorder="0" applyAlignment="0" applyProtection="0"/>
    <xf numFmtId="0" fontId="2" fillId="12" borderId="0" applyNumberFormat="0" applyBorder="0" applyAlignment="0" applyProtection="0"/>
    <xf numFmtId="0" fontId="13" fillId="29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2" fillId="14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20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32" borderId="0" applyNumberFormat="0" applyBorder="0" applyAlignment="0" applyProtection="0"/>
    <xf numFmtId="0" fontId="14" fillId="26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3" borderId="0" applyNumberFormat="0" applyBorder="0" applyAlignment="0" applyProtection="0"/>
    <xf numFmtId="0" fontId="14" fillId="20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5" fillId="0" borderId="0"/>
    <xf numFmtId="0" fontId="16" fillId="0" borderId="0">
      <alignment horizontal="right" vertical="top"/>
    </xf>
    <xf numFmtId="0" fontId="16" fillId="0" borderId="0">
      <alignment horizontal="center" vertical="top"/>
    </xf>
    <xf numFmtId="0" fontId="17" fillId="0" borderId="0">
      <alignment horizontal="left" vertical="top"/>
    </xf>
    <xf numFmtId="0" fontId="15" fillId="0" borderId="0">
      <alignment horizontal="center" vertical="center"/>
    </xf>
    <xf numFmtId="0" fontId="15" fillId="0" borderId="0">
      <alignment horizontal="center" vertical="top"/>
    </xf>
    <xf numFmtId="0" fontId="18" fillId="0" borderId="0">
      <alignment horizontal="center" vertical="top"/>
    </xf>
    <xf numFmtId="0" fontId="15" fillId="0" borderId="0">
      <alignment horizontal="right" vertical="top"/>
    </xf>
    <xf numFmtId="0" fontId="15" fillId="0" borderId="0">
      <alignment horizontal="left" vertical="top"/>
    </xf>
    <xf numFmtId="0" fontId="15" fillId="0" borderId="0">
      <alignment horizontal="right" vertical="top"/>
    </xf>
    <xf numFmtId="0" fontId="15" fillId="0" borderId="0">
      <alignment horizontal="right" vertical="top"/>
    </xf>
    <xf numFmtId="0" fontId="17" fillId="0" borderId="0">
      <alignment horizontal="right" vertical="top"/>
    </xf>
    <xf numFmtId="0" fontId="14" fillId="34" borderId="0" applyNumberFormat="0" applyBorder="0" applyAlignment="0" applyProtection="0"/>
    <xf numFmtId="0" fontId="14" fillId="31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2" borderId="0" applyNumberFormat="0" applyBorder="0" applyAlignment="0" applyProtection="0"/>
    <xf numFmtId="0" fontId="14" fillId="37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9" fillId="18" borderId="10" applyNumberFormat="0" applyAlignment="0" applyProtection="0"/>
    <xf numFmtId="0" fontId="19" fillId="28" borderId="10" applyNumberFormat="0" applyAlignment="0" applyProtection="0"/>
    <xf numFmtId="0" fontId="19" fillId="18" borderId="10" applyNumberFormat="0" applyAlignment="0" applyProtection="0"/>
    <xf numFmtId="0" fontId="19" fillId="18" borderId="10" applyNumberFormat="0" applyAlignment="0" applyProtection="0"/>
    <xf numFmtId="0" fontId="20" fillId="26" borderId="11" applyNumberFormat="0" applyAlignment="0" applyProtection="0"/>
    <xf numFmtId="0" fontId="20" fillId="39" borderId="11" applyNumberFormat="0" applyAlignment="0" applyProtection="0"/>
    <xf numFmtId="0" fontId="20" fillId="26" borderId="11" applyNumberFormat="0" applyAlignment="0" applyProtection="0"/>
    <xf numFmtId="0" fontId="20" fillId="26" borderId="11" applyNumberFormat="0" applyAlignment="0" applyProtection="0"/>
    <xf numFmtId="0" fontId="21" fillId="26" borderId="10" applyNumberFormat="0" applyAlignment="0" applyProtection="0"/>
    <xf numFmtId="0" fontId="21" fillId="39" borderId="10" applyNumberFormat="0" applyAlignment="0" applyProtection="0"/>
    <xf numFmtId="0" fontId="21" fillId="26" borderId="10" applyNumberFormat="0" applyAlignment="0" applyProtection="0"/>
    <xf numFmtId="0" fontId="21" fillId="26" borderId="10" applyNumberFormat="0" applyAlignment="0" applyProtection="0"/>
    <xf numFmtId="0" fontId="22" fillId="0" borderId="0" applyNumberFormat="0" applyFill="0" applyBorder="0" applyAlignment="0" applyProtection="0"/>
    <xf numFmtId="165" fontId="2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5" fillId="0" borderId="12" applyNumberFormat="0" applyFill="0" applyAlignment="0" applyProtection="0"/>
    <xf numFmtId="0" fontId="25" fillId="0" borderId="12" applyNumberFormat="0" applyFill="0" applyAlignment="0" applyProtection="0"/>
    <xf numFmtId="0" fontId="27" fillId="0" borderId="14" applyNumberFormat="0" applyFill="0" applyAlignment="0" applyProtection="0"/>
    <xf numFmtId="0" fontId="28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17" applyNumberFormat="0" applyFill="0" applyAlignment="0" applyProtection="0"/>
    <xf numFmtId="0" fontId="31" fillId="0" borderId="17" applyNumberFormat="0" applyFill="0" applyAlignment="0" applyProtection="0"/>
    <xf numFmtId="0" fontId="32" fillId="40" borderId="19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23" fillId="0" borderId="0"/>
    <xf numFmtId="0" fontId="2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37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3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3" fillId="0" borderId="0"/>
    <xf numFmtId="0" fontId="3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4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7" fillId="0" borderId="0"/>
    <xf numFmtId="0" fontId="40" fillId="0" borderId="0"/>
    <xf numFmtId="0" fontId="7" fillId="0" borderId="0"/>
    <xf numFmtId="0" fontId="7" fillId="0" borderId="0"/>
    <xf numFmtId="0" fontId="40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42" fillId="19" borderId="0" applyNumberFormat="0" applyBorder="0" applyAlignment="0" applyProtection="0"/>
    <xf numFmtId="0" fontId="43" fillId="0" borderId="0" applyNumberFormat="0" applyFill="0" applyBorder="0" applyAlignment="0" applyProtection="0"/>
    <xf numFmtId="0" fontId="13" fillId="22" borderId="20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9" fontId="37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5" fillId="0" borderId="21" applyNumberFormat="0" applyFill="0" applyAlignment="0" applyProtection="0"/>
    <xf numFmtId="0" fontId="46" fillId="0" borderId="0"/>
    <xf numFmtId="0" fontId="47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13" fillId="0" borderId="0" applyFont="0" applyFill="0" applyBorder="0" applyAlignment="0" applyProtection="0"/>
    <xf numFmtId="4" fontId="13" fillId="0" borderId="0"/>
    <xf numFmtId="4" fontId="13" fillId="0" borderId="0"/>
    <xf numFmtId="4" fontId="13" fillId="0" borderId="0"/>
    <xf numFmtId="4" fontId="13" fillId="0" borderId="0"/>
    <xf numFmtId="4" fontId="13" fillId="0" borderId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0" fontId="48" fillId="21" borderId="0" applyNumberFormat="0" applyBorder="0" applyAlignment="0" applyProtection="0"/>
  </cellStyleXfs>
  <cellXfs count="75">
    <xf numFmtId="0" fontId="0" fillId="0" borderId="0" xfId="0"/>
    <xf numFmtId="0" fontId="2" fillId="0" borderId="0" xfId="1"/>
    <xf numFmtId="0" fontId="2" fillId="15" borderId="0" xfId="1" applyFill="1"/>
    <xf numFmtId="0" fontId="3" fillId="0" borderId="0" xfId="1" applyFont="1"/>
    <xf numFmtId="0" fontId="4" fillId="0" borderId="0" xfId="1" applyFont="1"/>
    <xf numFmtId="4" fontId="2" fillId="0" borderId="0" xfId="1" applyNumberFormat="1"/>
    <xf numFmtId="4" fontId="8" fillId="15" borderId="0" xfId="1" applyNumberFormat="1" applyFont="1" applyFill="1" applyBorder="1" applyAlignment="1">
      <alignment horizontal="center" vertical="center"/>
    </xf>
    <xf numFmtId="4" fontId="3" fillId="15" borderId="0" xfId="1" applyNumberFormat="1" applyFont="1" applyFill="1" applyBorder="1" applyAlignment="1">
      <alignment horizontal="center" vertical="center"/>
    </xf>
    <xf numFmtId="4" fontId="4" fillId="15" borderId="0" xfId="1" applyNumberFormat="1" applyFont="1" applyFill="1" applyBorder="1" applyAlignment="1">
      <alignment horizontal="center" vertical="center"/>
    </xf>
    <xf numFmtId="167" fontId="5" fillId="15" borderId="0" xfId="1" applyNumberFormat="1" applyFont="1" applyFill="1" applyBorder="1" applyAlignment="1">
      <alignment horizontal="center" vertical="center"/>
    </xf>
    <xf numFmtId="0" fontId="8" fillId="15" borderId="0" xfId="1" applyFont="1" applyFill="1" applyBorder="1" applyAlignment="1">
      <alignment horizontal="center" vertical="center" wrapText="1"/>
    </xf>
    <xf numFmtId="49" fontId="8" fillId="15" borderId="0" xfId="1" applyNumberFormat="1" applyFont="1" applyFill="1" applyBorder="1" applyAlignment="1">
      <alignment horizontal="center" vertical="center"/>
    </xf>
    <xf numFmtId="49" fontId="8" fillId="15" borderId="0" xfId="1" applyNumberFormat="1" applyFont="1" applyFill="1" applyBorder="1" applyAlignment="1">
      <alignment horizontal="left" vertical="center" wrapText="1"/>
    </xf>
    <xf numFmtId="0" fontId="8" fillId="15" borderId="2" xfId="1" applyFont="1" applyFill="1" applyBorder="1" applyAlignment="1">
      <alignment horizontal="center" vertical="center" wrapText="1"/>
    </xf>
    <xf numFmtId="49" fontId="8" fillId="15" borderId="2" xfId="1" applyNumberFormat="1" applyFont="1" applyFill="1" applyBorder="1" applyAlignment="1">
      <alignment horizontal="left" vertical="center" wrapText="1"/>
    </xf>
    <xf numFmtId="49" fontId="8" fillId="15" borderId="2" xfId="1" applyNumberFormat="1" applyFont="1" applyFill="1" applyBorder="1" applyAlignment="1">
      <alignment horizontal="center" vertical="center"/>
    </xf>
    <xf numFmtId="49" fontId="9" fillId="15" borderId="2" xfId="1" applyNumberFormat="1" applyFont="1" applyFill="1" applyBorder="1" applyAlignment="1">
      <alignment horizontal="left" vertical="center" wrapText="1"/>
    </xf>
    <xf numFmtId="4" fontId="8" fillId="15" borderId="2" xfId="1" applyNumberFormat="1" applyFont="1" applyFill="1" applyBorder="1" applyAlignment="1">
      <alignment horizontal="center" vertical="center"/>
    </xf>
    <xf numFmtId="4" fontId="3" fillId="15" borderId="2" xfId="1" applyNumberFormat="1" applyFont="1" applyFill="1" applyBorder="1" applyAlignment="1">
      <alignment horizontal="center" vertical="center"/>
    </xf>
    <xf numFmtId="4" fontId="4" fillId="15" borderId="2" xfId="1" applyNumberFormat="1" applyFont="1" applyFill="1" applyBorder="1" applyAlignment="1">
      <alignment horizontal="center" vertical="center"/>
    </xf>
    <xf numFmtId="167" fontId="5" fillId="15" borderId="2" xfId="1" applyNumberFormat="1" applyFont="1" applyFill="1" applyBorder="1" applyAlignment="1">
      <alignment horizontal="center" vertical="center"/>
    </xf>
    <xf numFmtId="0" fontId="2" fillId="16" borderId="0" xfId="1" applyFill="1"/>
    <xf numFmtId="168" fontId="8" fillId="15" borderId="2" xfId="2" applyNumberFormat="1" applyFont="1" applyFill="1" applyBorder="1" applyAlignment="1">
      <alignment horizontal="center" vertical="center"/>
    </xf>
    <xf numFmtId="4" fontId="5" fillId="15" borderId="2" xfId="1" applyNumberFormat="1" applyFont="1" applyFill="1" applyBorder="1" applyAlignment="1">
      <alignment horizontal="center" vertical="center"/>
    </xf>
    <xf numFmtId="169" fontId="3" fillId="15" borderId="2" xfId="1" applyNumberFormat="1" applyFont="1" applyFill="1" applyBorder="1" applyAlignment="1">
      <alignment horizontal="center" vertical="center"/>
    </xf>
    <xf numFmtId="169" fontId="5" fillId="15" borderId="2" xfId="1" applyNumberFormat="1" applyFont="1" applyFill="1" applyBorder="1" applyAlignment="1">
      <alignment horizontal="center" vertical="center"/>
    </xf>
    <xf numFmtId="0" fontId="5" fillId="15" borderId="2" xfId="1" applyFont="1" applyFill="1" applyBorder="1" applyAlignment="1">
      <alignment horizontal="center" vertical="center" wrapText="1"/>
    </xf>
    <xf numFmtId="167" fontId="3" fillId="15" borderId="2" xfId="1" applyNumberFormat="1" applyFont="1" applyFill="1" applyBorder="1" applyAlignment="1">
      <alignment horizontal="center" vertical="center"/>
    </xf>
    <xf numFmtId="168" fontId="5" fillId="15" borderId="2" xfId="2" applyNumberFormat="1" applyFont="1" applyFill="1" applyBorder="1" applyAlignment="1">
      <alignment horizontal="center" vertical="center"/>
    </xf>
    <xf numFmtId="167" fontId="8" fillId="15" borderId="2" xfId="1" applyNumberFormat="1" applyFont="1" applyFill="1" applyBorder="1" applyAlignment="1">
      <alignment horizontal="center" vertical="center"/>
    </xf>
    <xf numFmtId="0" fontId="6" fillId="0" borderId="0" xfId="1" applyFont="1"/>
    <xf numFmtId="168" fontId="6" fillId="15" borderId="2" xfId="2" applyNumberFormat="1" applyFont="1" applyFill="1" applyBorder="1" applyAlignment="1">
      <alignment horizontal="center" vertical="center"/>
    </xf>
    <xf numFmtId="4" fontId="9" fillId="15" borderId="2" xfId="1" applyNumberFormat="1" applyFont="1" applyFill="1" applyBorder="1" applyAlignment="1">
      <alignment horizontal="center" vertical="center"/>
    </xf>
    <xf numFmtId="4" fontId="10" fillId="15" borderId="2" xfId="1" applyNumberFormat="1" applyFont="1" applyFill="1" applyBorder="1" applyAlignment="1">
      <alignment horizontal="center" vertical="center"/>
    </xf>
    <xf numFmtId="170" fontId="9" fillId="15" borderId="2" xfId="1" applyNumberFormat="1" applyFont="1" applyFill="1" applyBorder="1" applyAlignment="1">
      <alignment horizontal="center" vertical="center"/>
    </xf>
    <xf numFmtId="0" fontId="9" fillId="15" borderId="2" xfId="1" applyFont="1" applyFill="1" applyBorder="1" applyAlignment="1">
      <alignment horizontal="center" vertical="center" wrapText="1"/>
    </xf>
    <xf numFmtId="49" fontId="9" fillId="15" borderId="2" xfId="1" applyNumberFormat="1" applyFont="1" applyFill="1" applyBorder="1" applyAlignment="1">
      <alignment horizontal="center" vertical="center"/>
    </xf>
    <xf numFmtId="170" fontId="5" fillId="15" borderId="2" xfId="1" applyNumberFormat="1" applyFont="1" applyFill="1" applyBorder="1" applyAlignment="1">
      <alignment horizontal="center" vertical="center"/>
    </xf>
    <xf numFmtId="49" fontId="5" fillId="15" borderId="2" xfId="1" applyNumberFormat="1" applyFont="1" applyFill="1" applyBorder="1" applyAlignment="1">
      <alignment horizontal="center" vertical="center"/>
    </xf>
    <xf numFmtId="49" fontId="5" fillId="15" borderId="2" xfId="1" applyNumberFormat="1" applyFont="1" applyFill="1" applyBorder="1" applyAlignment="1">
      <alignment horizontal="left" vertical="center" wrapText="1"/>
    </xf>
    <xf numFmtId="4" fontId="6" fillId="15" borderId="2" xfId="1" applyNumberFormat="1" applyFont="1" applyFill="1" applyBorder="1" applyAlignment="1">
      <alignment horizontal="center" vertical="center"/>
    </xf>
    <xf numFmtId="167" fontId="6" fillId="15" borderId="2" xfId="1" applyNumberFormat="1" applyFont="1" applyFill="1" applyBorder="1" applyAlignment="1">
      <alignment horizontal="center" vertical="center"/>
    </xf>
    <xf numFmtId="0" fontId="6" fillId="15" borderId="2" xfId="1" applyFont="1" applyFill="1" applyBorder="1" applyAlignment="1">
      <alignment horizontal="center" vertical="center" wrapText="1"/>
    </xf>
    <xf numFmtId="49" fontId="6" fillId="15" borderId="2" xfId="1" applyNumberFormat="1" applyFont="1" applyFill="1" applyBorder="1" applyAlignment="1">
      <alignment horizontal="center" vertical="center"/>
    </xf>
    <xf numFmtId="49" fontId="6" fillId="15" borderId="2" xfId="1" applyNumberFormat="1" applyFont="1" applyFill="1" applyBorder="1" applyAlignment="1">
      <alignment horizontal="left" vertical="center" wrapText="1"/>
    </xf>
    <xf numFmtId="170" fontId="3" fillId="15" borderId="2" xfId="1" applyNumberFormat="1" applyFont="1" applyFill="1" applyBorder="1" applyAlignment="1">
      <alignment horizontal="center" vertical="center"/>
    </xf>
    <xf numFmtId="0" fontId="5" fillId="15" borderId="2" xfId="1" applyFont="1" applyFill="1" applyBorder="1" applyAlignment="1">
      <alignment horizontal="center" vertical="center"/>
    </xf>
    <xf numFmtId="0" fontId="6" fillId="15" borderId="2" xfId="1" applyFont="1" applyFill="1" applyBorder="1" applyAlignment="1">
      <alignment horizontal="center" vertical="center"/>
    </xf>
    <xf numFmtId="0" fontId="6" fillId="15" borderId="2" xfId="1" applyFont="1" applyFill="1" applyBorder="1" applyAlignment="1">
      <alignment horizontal="left" vertical="center" wrapText="1"/>
    </xf>
    <xf numFmtId="0" fontId="5" fillId="15" borderId="2" xfId="1" applyFont="1" applyFill="1" applyBorder="1" applyAlignment="1">
      <alignment horizontal="center" wrapText="1"/>
    </xf>
    <xf numFmtId="0" fontId="5" fillId="15" borderId="2" xfId="1" applyFont="1" applyFill="1" applyBorder="1" applyAlignment="1">
      <alignment horizontal="center"/>
    </xf>
    <xf numFmtId="0" fontId="3" fillId="15" borderId="2" xfId="1" applyFont="1" applyFill="1" applyBorder="1" applyAlignment="1">
      <alignment horizontal="center"/>
    </xf>
    <xf numFmtId="0" fontId="3" fillId="15" borderId="2" xfId="1" applyFont="1" applyFill="1" applyBorder="1" applyAlignment="1">
      <alignment horizontal="center" vertical="center" wrapText="1"/>
    </xf>
    <xf numFmtId="166" fontId="0" fillId="0" borderId="0" xfId="3" applyFont="1"/>
    <xf numFmtId="4" fontId="3" fillId="0" borderId="0" xfId="1" applyNumberFormat="1" applyFont="1"/>
    <xf numFmtId="3" fontId="12" fillId="0" borderId="0" xfId="1" applyNumberFormat="1" applyFont="1"/>
    <xf numFmtId="0" fontId="12" fillId="15" borderId="0" xfId="1" applyFont="1" applyFill="1"/>
    <xf numFmtId="0" fontId="49" fillId="0" borderId="0" xfId="1" applyFont="1"/>
    <xf numFmtId="0" fontId="49" fillId="15" borderId="0" xfId="1" applyFont="1" applyFill="1"/>
    <xf numFmtId="0" fontId="50" fillId="0" borderId="0" xfId="1" applyFont="1"/>
    <xf numFmtId="0" fontId="51" fillId="0" borderId="0" xfId="1" applyFont="1"/>
    <xf numFmtId="0" fontId="49" fillId="0" borderId="0" xfId="1" applyFont="1" applyAlignment="1">
      <alignment horizontal="right"/>
    </xf>
    <xf numFmtId="0" fontId="52" fillId="0" borderId="0" xfId="0" applyFont="1" applyAlignment="1">
      <alignment horizontal="right"/>
    </xf>
    <xf numFmtId="49" fontId="5" fillId="15" borderId="5" xfId="1" applyNumberFormat="1" applyFont="1" applyFill="1" applyBorder="1" applyAlignment="1">
      <alignment horizontal="left" vertical="center" wrapText="1"/>
    </xf>
    <xf numFmtId="49" fontId="5" fillId="15" borderId="4" xfId="1" applyNumberFormat="1" applyFont="1" applyFill="1" applyBorder="1" applyAlignment="1">
      <alignment horizontal="left" vertical="center" wrapText="1"/>
    </xf>
    <xf numFmtId="49" fontId="5" fillId="15" borderId="3" xfId="1" applyNumberFormat="1" applyFont="1" applyFill="1" applyBorder="1" applyAlignment="1">
      <alignment horizontal="left" vertical="center" wrapText="1"/>
    </xf>
    <xf numFmtId="49" fontId="8" fillId="15" borderId="5" xfId="1" applyNumberFormat="1" applyFont="1" applyFill="1" applyBorder="1" applyAlignment="1">
      <alignment horizontal="left" vertical="center" wrapText="1"/>
    </xf>
    <xf numFmtId="49" fontId="8" fillId="15" borderId="4" xfId="1" applyNumberFormat="1" applyFont="1" applyFill="1" applyBorder="1" applyAlignment="1">
      <alignment horizontal="left" vertical="center" wrapText="1"/>
    </xf>
    <xf numFmtId="49" fontId="8" fillId="15" borderId="3" xfId="1" applyNumberFormat="1" applyFont="1" applyFill="1" applyBorder="1" applyAlignment="1">
      <alignment horizontal="left" vertical="center" wrapText="1"/>
    </xf>
    <xf numFmtId="0" fontId="11" fillId="15" borderId="9" xfId="1" applyFont="1" applyFill="1" applyBorder="1" applyAlignment="1">
      <alignment horizontal="center" vertical="center"/>
    </xf>
    <xf numFmtId="2" fontId="5" fillId="15" borderId="5" xfId="1" applyNumberFormat="1" applyFont="1" applyFill="1" applyBorder="1" applyAlignment="1">
      <alignment horizontal="center" vertical="center" wrapText="1"/>
    </xf>
    <xf numFmtId="2" fontId="5" fillId="15" borderId="3" xfId="1" applyNumberFormat="1" applyFont="1" applyFill="1" applyBorder="1" applyAlignment="1">
      <alignment horizontal="center" vertical="center" wrapText="1"/>
    </xf>
    <xf numFmtId="2" fontId="5" fillId="15" borderId="8" xfId="1" applyNumberFormat="1" applyFont="1" applyFill="1" applyBorder="1" applyAlignment="1">
      <alignment horizontal="center" vertical="center" wrapText="1"/>
    </xf>
    <xf numFmtId="2" fontId="5" fillId="15" borderId="7" xfId="1" applyNumberFormat="1" applyFont="1" applyFill="1" applyBorder="1" applyAlignment="1">
      <alignment horizontal="center" vertical="center" wrapText="1"/>
    </xf>
    <xf numFmtId="2" fontId="5" fillId="15" borderId="6" xfId="1" applyNumberFormat="1" applyFont="1" applyFill="1" applyBorder="1" applyAlignment="1">
      <alignment horizontal="center" vertical="center" wrapText="1"/>
    </xf>
  </cellXfs>
  <cellStyles count="448">
    <cellStyle name="20% - Акцент1 2" xfId="4"/>
    <cellStyle name="20% - Акцент1 2 2" xfId="5"/>
    <cellStyle name="20% - Акцент1 2 3" xfId="6"/>
    <cellStyle name="20% - Акцент1 2 4" xfId="7"/>
    <cellStyle name="20% - Акцент1 3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5 2" xfId="24"/>
    <cellStyle name="20% - Акцент5 3" xfId="25"/>
    <cellStyle name="20% - Акцент6 2" xfId="26"/>
    <cellStyle name="20% - Акцент6 2 2" xfId="27"/>
    <cellStyle name="20% - Акцент6 2 3" xfId="28"/>
    <cellStyle name="20% - Акцент6 2 4" xfId="29"/>
    <cellStyle name="20% - Акцент6 3" xfId="30"/>
    <cellStyle name="40% - Акцент1 2" xfId="31"/>
    <cellStyle name="40% - Акцент1 2 2" xfId="32"/>
    <cellStyle name="40% - Акцент1 2 3" xfId="33"/>
    <cellStyle name="40% - Акцент1 2 4" xfId="34"/>
    <cellStyle name="40% - Акцент1 3" xfId="35"/>
    <cellStyle name="40% - Акцент2 2" xfId="36"/>
    <cellStyle name="40% - Акцент2 3" xfId="37"/>
    <cellStyle name="40% - Акцент3 2" xfId="38"/>
    <cellStyle name="40% - Акцент3 2 2" xfId="39"/>
    <cellStyle name="40% - Акцент3 2 3" xfId="40"/>
    <cellStyle name="40% - Акцент3 2 4" xfId="41"/>
    <cellStyle name="40% - Акцент3 3" xfId="42"/>
    <cellStyle name="40% - Акцент4 2" xfId="43"/>
    <cellStyle name="40% - Акцент4 2 2" xfId="44"/>
    <cellStyle name="40% - Акцент4 2 3" xfId="45"/>
    <cellStyle name="40% - Акцент4 2 4" xfId="46"/>
    <cellStyle name="40% - Акцент4 3" xfId="47"/>
    <cellStyle name="40% - Акцент5 2" xfId="48"/>
    <cellStyle name="40% - Акцент5 3" xfId="49"/>
    <cellStyle name="40% - Акцент6 2" xfId="50"/>
    <cellStyle name="40% - Акцент6 2 2" xfId="51"/>
    <cellStyle name="40% - Акцент6 2 3" xfId="52"/>
    <cellStyle name="40% - Акцент6 2 4" xfId="53"/>
    <cellStyle name="40% - Акцент6 3" xfId="54"/>
    <cellStyle name="60% - Акцент1 2" xfId="55"/>
    <cellStyle name="60% - Акцент1 2 2" xfId="56"/>
    <cellStyle name="60% - Акцент1 2 3" xfId="57"/>
    <cellStyle name="60% - Акцент1 2 4" xfId="58"/>
    <cellStyle name="60% - Акцент2 2" xfId="59"/>
    <cellStyle name="60% - Акцент3 2" xfId="60"/>
    <cellStyle name="60% - Акцент3 2 2" xfId="61"/>
    <cellStyle name="60% - Акцент3 2 3" xfId="62"/>
    <cellStyle name="60% - Акцент3 2 4" xfId="63"/>
    <cellStyle name="60% - Акцент4 2" xfId="64"/>
    <cellStyle name="60% - Акцент4 2 2" xfId="65"/>
    <cellStyle name="60% - Акцент4 2 3" xfId="66"/>
    <cellStyle name="60% - Акцент4 2 4" xfId="67"/>
    <cellStyle name="60% - Акцент5 2" xfId="68"/>
    <cellStyle name="60% - Акцент6 2" xfId="69"/>
    <cellStyle name="60% - Акцент6 2 2" xfId="70"/>
    <cellStyle name="60% - Акцент6 2 3" xfId="71"/>
    <cellStyle name="60% - Акцент6 2 4" xfId="72"/>
    <cellStyle name="Normal_ICD10" xfId="73"/>
    <cellStyle name="S0" xfId="74"/>
    <cellStyle name="S1" xfId="75"/>
    <cellStyle name="S10" xfId="76"/>
    <cellStyle name="S2" xfId="77"/>
    <cellStyle name="S3" xfId="78"/>
    <cellStyle name="S4" xfId="79"/>
    <cellStyle name="S5" xfId="80"/>
    <cellStyle name="S6" xfId="81"/>
    <cellStyle name="S7" xfId="82"/>
    <cellStyle name="S8" xfId="83"/>
    <cellStyle name="S9" xfId="84"/>
    <cellStyle name="Акцент1 2" xfId="85"/>
    <cellStyle name="Акцент1 2 2" xfId="86"/>
    <cellStyle name="Акцент1 2 3" xfId="87"/>
    <cellStyle name="Акцент1 2 4" xfId="88"/>
    <cellStyle name="Акцент2 2" xfId="89"/>
    <cellStyle name="Акцент3 2" xfId="90"/>
    <cellStyle name="Акцент4 2" xfId="91"/>
    <cellStyle name="Акцент4 2 2" xfId="92"/>
    <cellStyle name="Акцент4 2 3" xfId="93"/>
    <cellStyle name="Акцент4 2 4" xfId="94"/>
    <cellStyle name="Акцент5 2" xfId="95"/>
    <cellStyle name="Акцент6 2" xfId="96"/>
    <cellStyle name="Ввод  2" xfId="97"/>
    <cellStyle name="Ввод  2 2" xfId="98"/>
    <cellStyle name="Ввод  2 3" xfId="99"/>
    <cellStyle name="Ввод  2 4" xfId="100"/>
    <cellStyle name="Вывод 2" xfId="101"/>
    <cellStyle name="Вывод 2 2" xfId="102"/>
    <cellStyle name="Вывод 2 3" xfId="103"/>
    <cellStyle name="Вывод 2 4" xfId="104"/>
    <cellStyle name="Вычисление 2" xfId="105"/>
    <cellStyle name="Вычисление 2 2" xfId="106"/>
    <cellStyle name="Вычисление 2 3" xfId="107"/>
    <cellStyle name="Вычисление 2 4" xfId="108"/>
    <cellStyle name="Гиперссылка 2" xfId="109"/>
    <cellStyle name="Денежный 2" xfId="110"/>
    <cellStyle name="Денежный 2 10" xfId="111"/>
    <cellStyle name="Денежный 2 11" xfId="112"/>
    <cellStyle name="Денежный 2 12" xfId="113"/>
    <cellStyle name="Денежный 2 13" xfId="114"/>
    <cellStyle name="Денежный 2 2" xfId="115"/>
    <cellStyle name="Денежный 2 3" xfId="116"/>
    <cellStyle name="Денежный 2 4" xfId="117"/>
    <cellStyle name="Денежный 2 5" xfId="118"/>
    <cellStyle name="Денежный 2 6" xfId="119"/>
    <cellStyle name="Денежный 2 7" xfId="120"/>
    <cellStyle name="Денежный 2 8" xfId="121"/>
    <cellStyle name="Денежный 2 9" xfId="122"/>
    <cellStyle name="Денежный 3" xfId="123"/>
    <cellStyle name="Заголовок 1 2" xfId="124"/>
    <cellStyle name="Заголовок 1 2 2" xfId="125"/>
    <cellStyle name="Заголовок 1 2 3" xfId="126"/>
    <cellStyle name="Заголовок 1 2 4" xfId="127"/>
    <cellStyle name="Заголовок 2 2" xfId="128"/>
    <cellStyle name="Заголовок 2 2 2" xfId="129"/>
    <cellStyle name="Заголовок 2 2 3" xfId="130"/>
    <cellStyle name="Заголовок 2 2 4" xfId="131"/>
    <cellStyle name="Заголовок 3 2" xfId="132"/>
    <cellStyle name="Заголовок 3 2 2" xfId="133"/>
    <cellStyle name="Заголовок 3 2 3" xfId="134"/>
    <cellStyle name="Заголовок 3 2 4" xfId="135"/>
    <cellStyle name="Заголовок 4 2" xfId="136"/>
    <cellStyle name="Заголовок 4 2 2" xfId="137"/>
    <cellStyle name="Заголовок 4 2 3" xfId="138"/>
    <cellStyle name="Заголовок 4 2 4" xfId="139"/>
    <cellStyle name="Итог 2" xfId="140"/>
    <cellStyle name="Итог 2 2" xfId="141"/>
    <cellStyle name="Итог 2 3" xfId="142"/>
    <cellStyle name="Итог 2 4" xfId="143"/>
    <cellStyle name="Контрольная ячейка 2" xfId="144"/>
    <cellStyle name="Название 2" xfId="145"/>
    <cellStyle name="Название 2 2" xfId="146"/>
    <cellStyle name="Название 2 3" xfId="147"/>
    <cellStyle name="Название 2 4" xfId="148"/>
    <cellStyle name="Нейтральный 2" xfId="149"/>
    <cellStyle name="Обычный" xfId="0" builtinId="0"/>
    <cellStyle name="Обычный 10" xfId="150"/>
    <cellStyle name="Обычный 11" xfId="151"/>
    <cellStyle name="Обычный 11 2" xfId="152"/>
    <cellStyle name="Обычный 11 3" xfId="153"/>
    <cellStyle name="Обычный 12" xfId="154"/>
    <cellStyle name="Обычный 12 2" xfId="155"/>
    <cellStyle name="Обычный 12 3" xfId="156"/>
    <cellStyle name="Обычный 13" xfId="157"/>
    <cellStyle name="Обычный 13 2" xfId="158"/>
    <cellStyle name="Обычный 13 3" xfId="159"/>
    <cellStyle name="Обычный 14" xfId="160"/>
    <cellStyle name="Обычный 14 2" xfId="161"/>
    <cellStyle name="Обычный 14 2 2" xfId="162"/>
    <cellStyle name="Обычный 14 2 3" xfId="163"/>
    <cellStyle name="Обычный 14 3" xfId="164"/>
    <cellStyle name="Обычный 15" xfId="165"/>
    <cellStyle name="Обычный 15 2" xfId="166"/>
    <cellStyle name="Обычный 15 3" xfId="167"/>
    <cellStyle name="Обычный 16" xfId="168"/>
    <cellStyle name="Обычный 17" xfId="169"/>
    <cellStyle name="Обычный 18" xfId="170"/>
    <cellStyle name="Обычный 19" xfId="171"/>
    <cellStyle name="Обычный 2" xfId="1"/>
    <cellStyle name="Обычный 2 10" xfId="172"/>
    <cellStyle name="Обычный 2 11" xfId="173"/>
    <cellStyle name="Обычный 2 12" xfId="174"/>
    <cellStyle name="Обычный 2 13" xfId="175"/>
    <cellStyle name="Обычный 2 14" xfId="176"/>
    <cellStyle name="Обычный 2 15" xfId="177"/>
    <cellStyle name="Обычный 2 16" xfId="178"/>
    <cellStyle name="Обычный 2 17" xfId="179"/>
    <cellStyle name="Обычный 2 18" xfId="180"/>
    <cellStyle name="Обычный 2 19" xfId="181"/>
    <cellStyle name="Обычный 2 2" xfId="182"/>
    <cellStyle name="Обычный 2 2 10" xfId="183"/>
    <cellStyle name="Обычный 2 2 11" xfId="184"/>
    <cellStyle name="Обычный 2 2 12" xfId="185"/>
    <cellStyle name="Обычный 2 2 13" xfId="186"/>
    <cellStyle name="Обычный 2 2 2" xfId="187"/>
    <cellStyle name="Обычный 2 2 2 2" xfId="188"/>
    <cellStyle name="Обычный 2 2 2 3" xfId="189"/>
    <cellStyle name="Обычный 2 2 2 4" xfId="190"/>
    <cellStyle name="Обычный 2 2 2 5" xfId="191"/>
    <cellStyle name="Обычный 2 2 3" xfId="192"/>
    <cellStyle name="Обычный 2 2 4" xfId="193"/>
    <cellStyle name="Обычный 2 2 5" xfId="194"/>
    <cellStyle name="Обычный 2 2 6" xfId="195"/>
    <cellStyle name="Обычный 2 2 7" xfId="196"/>
    <cellStyle name="Обычный 2 2 8" xfId="197"/>
    <cellStyle name="Обычный 2 2 9" xfId="198"/>
    <cellStyle name="Обычный 2 3" xfId="199"/>
    <cellStyle name="Обычный 2 3 10" xfId="200"/>
    <cellStyle name="Обычный 2 3 2" xfId="201"/>
    <cellStyle name="Обычный 2 3 3" xfId="202"/>
    <cellStyle name="Обычный 2 3 3 2" xfId="203"/>
    <cellStyle name="Обычный 2 3 3 2 2" xfId="204"/>
    <cellStyle name="Обычный 2 3 4" xfId="205"/>
    <cellStyle name="Обычный 2 3 5" xfId="206"/>
    <cellStyle name="Обычный 2 3 6" xfId="207"/>
    <cellStyle name="Обычный 2 3 7" xfId="208"/>
    <cellStyle name="Обычный 2 3 8" xfId="209"/>
    <cellStyle name="Обычный 2 3 9" xfId="210"/>
    <cellStyle name="Обычный 2 4" xfId="211"/>
    <cellStyle name="Обычный 2 4 2" xfId="212"/>
    <cellStyle name="Обычный 2 5" xfId="213"/>
    <cellStyle name="Обычный 2 5 2" xfId="214"/>
    <cellStyle name="Обычный 2 5 3" xfId="215"/>
    <cellStyle name="Обычный 2 5 4" xfId="216"/>
    <cellStyle name="Обычный 2 5 5" xfId="217"/>
    <cellStyle name="Обычный 2 6" xfId="218"/>
    <cellStyle name="Обычный 2 7" xfId="219"/>
    <cellStyle name="Обычный 2 8" xfId="220"/>
    <cellStyle name="Обычный 2 9" xfId="221"/>
    <cellStyle name="Обычный 2_ИТОГ Заявка п" xfId="222"/>
    <cellStyle name="Обычный 20" xfId="223"/>
    <cellStyle name="Обычный 21" xfId="224"/>
    <cellStyle name="Обычный 22" xfId="225"/>
    <cellStyle name="Обычный 23" xfId="226"/>
    <cellStyle name="Обычный 24" xfId="227"/>
    <cellStyle name="Обычный 25" xfId="228"/>
    <cellStyle name="Обычный 26" xfId="229"/>
    <cellStyle name="Обычный 27" xfId="230"/>
    <cellStyle name="Обычный 28" xfId="231"/>
    <cellStyle name="Обычный 29" xfId="232"/>
    <cellStyle name="Обычный 3" xfId="233"/>
    <cellStyle name="Обычный 3 10" xfId="234"/>
    <cellStyle name="Обычный 3 11" xfId="235"/>
    <cellStyle name="Обычный 3 12" xfId="236"/>
    <cellStyle name="Обычный 3 13" xfId="237"/>
    <cellStyle name="Обычный 3 2" xfId="238"/>
    <cellStyle name="Обычный 3 3" xfId="239"/>
    <cellStyle name="Обычный 3 4" xfId="240"/>
    <cellStyle name="Обычный 3 4 2" xfId="241"/>
    <cellStyle name="Обычный 3 5" xfId="242"/>
    <cellStyle name="Обычный 3 6" xfId="243"/>
    <cellStyle name="Обычный 3 7" xfId="244"/>
    <cellStyle name="Обычный 3 8" xfId="245"/>
    <cellStyle name="Обычный 3 9" xfId="246"/>
    <cellStyle name="Обычный 30" xfId="247"/>
    <cellStyle name="Обычный 31" xfId="248"/>
    <cellStyle name="Обычный 32" xfId="249"/>
    <cellStyle name="Обычный 33" xfId="250"/>
    <cellStyle name="Обычный 34" xfId="251"/>
    <cellStyle name="Обычный 35" xfId="252"/>
    <cellStyle name="Обычный 36" xfId="253"/>
    <cellStyle name="Обычный 37" xfId="254"/>
    <cellStyle name="Обычный 38" xfId="255"/>
    <cellStyle name="Обычный 38 2" xfId="256"/>
    <cellStyle name="Обычный 39" xfId="257"/>
    <cellStyle name="Обычный 4" xfId="258"/>
    <cellStyle name="Обычный 4 2" xfId="259"/>
    <cellStyle name="Обычный 4 2 10" xfId="260"/>
    <cellStyle name="Обычный 4 2 11" xfId="261"/>
    <cellStyle name="Обычный 4 2 12" xfId="262"/>
    <cellStyle name="Обычный 4 2 13" xfId="263"/>
    <cellStyle name="Обычный 4 2 2" xfId="264"/>
    <cellStyle name="Обычный 4 2 3" xfId="265"/>
    <cellStyle name="Обычный 4 2 4" xfId="266"/>
    <cellStyle name="Обычный 4 2 5" xfId="267"/>
    <cellStyle name="Обычный 4 2 6" xfId="268"/>
    <cellStyle name="Обычный 4 2 7" xfId="269"/>
    <cellStyle name="Обычный 4 2 8" xfId="270"/>
    <cellStyle name="Обычный 4 2 9" xfId="271"/>
    <cellStyle name="Обычный 4 3" xfId="272"/>
    <cellStyle name="Обычный 4 4" xfId="273"/>
    <cellStyle name="Обычный 4 5" xfId="274"/>
    <cellStyle name="Обычный 4 6" xfId="275"/>
    <cellStyle name="Обычный 4 6 2" xfId="276"/>
    <cellStyle name="Обычный 4_Итоги модернизации 16.01.2011 (v.8)" xfId="277"/>
    <cellStyle name="Обычный 40" xfId="278"/>
    <cellStyle name="Обычный 41" xfId="279"/>
    <cellStyle name="Обычный 42" xfId="280"/>
    <cellStyle name="Обычный 43" xfId="281"/>
    <cellStyle name="Обычный 44" xfId="282"/>
    <cellStyle name="Обычный 45" xfId="283"/>
    <cellStyle name="Обычный 46" xfId="284"/>
    <cellStyle name="Обычный 47" xfId="285"/>
    <cellStyle name="Обычный 48" xfId="286"/>
    <cellStyle name="Обычный 49" xfId="287"/>
    <cellStyle name="Обычный 5" xfId="288"/>
    <cellStyle name="Обычный 5 10" xfId="289"/>
    <cellStyle name="Обычный 5 11" xfId="290"/>
    <cellStyle name="Обычный 5 12" xfId="291"/>
    <cellStyle name="Обычный 5 13" xfId="292"/>
    <cellStyle name="Обычный 5 2" xfId="293"/>
    <cellStyle name="Обычный 5 3" xfId="294"/>
    <cellStyle name="Обычный 5 4" xfId="295"/>
    <cellStyle name="Обычный 5 5" xfId="296"/>
    <cellStyle name="Обычный 5 6" xfId="297"/>
    <cellStyle name="Обычный 5 7" xfId="298"/>
    <cellStyle name="Обычный 5 8" xfId="299"/>
    <cellStyle name="Обычный 5 9" xfId="300"/>
    <cellStyle name="Обычный 50" xfId="301"/>
    <cellStyle name="Обычный 51" xfId="302"/>
    <cellStyle name="Обычный 52" xfId="303"/>
    <cellStyle name="Обычный 53" xfId="304"/>
    <cellStyle name="Обычный 54" xfId="305"/>
    <cellStyle name="Обычный 55" xfId="306"/>
    <cellStyle name="Обычный 56" xfId="307"/>
    <cellStyle name="Обычный 57" xfId="308"/>
    <cellStyle name="Обычный 58" xfId="309"/>
    <cellStyle name="Обычный 59" xfId="310"/>
    <cellStyle name="Обычный 6" xfId="311"/>
    <cellStyle name="Обычный 6 2" xfId="312"/>
    <cellStyle name="Обычный 6 2 2" xfId="313"/>
    <cellStyle name="Обычный 6 3" xfId="314"/>
    <cellStyle name="Обычный 6 4" xfId="315"/>
    <cellStyle name="Обычный 6 4 2" xfId="316"/>
    <cellStyle name="Обычный 6 4 3" xfId="317"/>
    <cellStyle name="Обычный 6 5" xfId="318"/>
    <cellStyle name="Обычный 6 6" xfId="319"/>
    <cellStyle name="Обычный 6 6 2" xfId="320"/>
    <cellStyle name="Обычный 6 6 2 2" xfId="321"/>
    <cellStyle name="Обычный 6 6 2 3" xfId="322"/>
    <cellStyle name="Обычный 6 6 2 3 2" xfId="323"/>
    <cellStyle name="Обычный 6 7" xfId="324"/>
    <cellStyle name="Обычный 60" xfId="325"/>
    <cellStyle name="Обычный 61" xfId="326"/>
    <cellStyle name="Обычный 62" xfId="327"/>
    <cellStyle name="Обычный 63" xfId="328"/>
    <cellStyle name="Обычный 64" xfId="329"/>
    <cellStyle name="Обычный 65" xfId="330"/>
    <cellStyle name="Обычный 66" xfId="331"/>
    <cellStyle name="Обычный 67" xfId="332"/>
    <cellStyle name="Обычный 68" xfId="333"/>
    <cellStyle name="Обычный 69" xfId="334"/>
    <cellStyle name="Обычный 69 2" xfId="335"/>
    <cellStyle name="Обычный 7" xfId="336"/>
    <cellStyle name="Обычный 7 2" xfId="337"/>
    <cellStyle name="Обычный 7 3" xfId="338"/>
    <cellStyle name="Обычный 70" xfId="339"/>
    <cellStyle name="Обычный 71" xfId="340"/>
    <cellStyle name="Обычный 72" xfId="341"/>
    <cellStyle name="Обычный 73" xfId="342"/>
    <cellStyle name="Обычный 73 2" xfId="343"/>
    <cellStyle name="Обычный 73 3" xfId="344"/>
    <cellStyle name="Обычный 74" xfId="345"/>
    <cellStyle name="Обычный 75" xfId="346"/>
    <cellStyle name="Обычный 76" xfId="347"/>
    <cellStyle name="Обычный 76 2" xfId="348"/>
    <cellStyle name="Обычный 77" xfId="349"/>
    <cellStyle name="Обычный 78" xfId="350"/>
    <cellStyle name="Обычный 79" xfId="351"/>
    <cellStyle name="Обычный 8" xfId="352"/>
    <cellStyle name="Обычный 8 2" xfId="353"/>
    <cellStyle name="Обычный 8 3" xfId="354"/>
    <cellStyle name="Обычный 8 4" xfId="355"/>
    <cellStyle name="Обычный 8 5" xfId="356"/>
    <cellStyle name="Обычный 80" xfId="357"/>
    <cellStyle name="Обычный 81" xfId="358"/>
    <cellStyle name="Обычный 82" xfId="359"/>
    <cellStyle name="Обычный 83" xfId="360"/>
    <cellStyle name="Обычный 84" xfId="361"/>
    <cellStyle name="Обычный 85" xfId="362"/>
    <cellStyle name="Обычный 86" xfId="363"/>
    <cellStyle name="Обычный 87" xfId="364"/>
    <cellStyle name="Обычный 88" xfId="365"/>
    <cellStyle name="Обычный 89" xfId="366"/>
    <cellStyle name="Обычный 9" xfId="367"/>
    <cellStyle name="Обычный 90" xfId="368"/>
    <cellStyle name="Обычный 91" xfId="369"/>
    <cellStyle name="Обычный 92" xfId="370"/>
    <cellStyle name="Плохой 2" xfId="371"/>
    <cellStyle name="Пояснение 2" xfId="372"/>
    <cellStyle name="Примечание 2" xfId="373"/>
    <cellStyle name="Примечание 3" xfId="374"/>
    <cellStyle name="Примечание 4" xfId="375"/>
    <cellStyle name="Примечание 5" xfId="376"/>
    <cellStyle name="Процентный 2" xfId="2"/>
    <cellStyle name="Процентный 2 2" xfId="377"/>
    <cellStyle name="Процентный 2 2 2" xfId="378"/>
    <cellStyle name="Процентный 2 3" xfId="379"/>
    <cellStyle name="Процентный 2 4" xfId="380"/>
    <cellStyle name="Процентный 3" xfId="381"/>
    <cellStyle name="Процентный 3 2" xfId="382"/>
    <cellStyle name="Процентный 4" xfId="383"/>
    <cellStyle name="Процентный 5" xfId="384"/>
    <cellStyle name="Процентный 6" xfId="385"/>
    <cellStyle name="Процентный 7" xfId="386"/>
    <cellStyle name="Процентный 8" xfId="387"/>
    <cellStyle name="Связанная ячейка 2" xfId="388"/>
    <cellStyle name="Стиль 1" xfId="389"/>
    <cellStyle name="Текст предупреждения 2" xfId="390"/>
    <cellStyle name="Тысячи [0]_перечис.11" xfId="391"/>
    <cellStyle name="Тысячи_перечис.11" xfId="392"/>
    <cellStyle name="Финансовый [0] 2" xfId="393"/>
    <cellStyle name="Финансовый [0] 2 2" xfId="394"/>
    <cellStyle name="Финансовый [0] 3" xfId="395"/>
    <cellStyle name="Финансовый [0] 4" xfId="396"/>
    <cellStyle name="Финансовый [0] 5" xfId="397"/>
    <cellStyle name="Финансовый [0] 6" xfId="398"/>
    <cellStyle name="Финансовый 10" xfId="399"/>
    <cellStyle name="Финансовый 11" xfId="400"/>
    <cellStyle name="Финансовый 12" xfId="401"/>
    <cellStyle name="Финансовый 12 2" xfId="402"/>
    <cellStyle name="Финансовый 13" xfId="403"/>
    <cellStyle name="Финансовый 14" xfId="404"/>
    <cellStyle name="Финансовый 14 2" xfId="405"/>
    <cellStyle name="Финансовый 15" xfId="406"/>
    <cellStyle name="Финансовый 16" xfId="407"/>
    <cellStyle name="Финансовый 16 2" xfId="408"/>
    <cellStyle name="Финансовый 17" xfId="409"/>
    <cellStyle name="Финансовый 18" xfId="410"/>
    <cellStyle name="Финансовый 19" xfId="411"/>
    <cellStyle name="Финансовый 2" xfId="3"/>
    <cellStyle name="Финансовый 2 2" xfId="412"/>
    <cellStyle name="Финансовый 2 2 2" xfId="413"/>
    <cellStyle name="Финансовый 2 2 2 2" xfId="414"/>
    <cellStyle name="Финансовый 2 2 2 3" xfId="415"/>
    <cellStyle name="Финансовый 2 2 2 4" xfId="416"/>
    <cellStyle name="Финансовый 2 2 2 5" xfId="417"/>
    <cellStyle name="Финансовый 2 2 3" xfId="418"/>
    <cellStyle name="Финансовый 2 2 4" xfId="419"/>
    <cellStyle name="Финансовый 2 2 5" xfId="420"/>
    <cellStyle name="Финансовый 2 3" xfId="421"/>
    <cellStyle name="Финансовый 2 4" xfId="422"/>
    <cellStyle name="Финансовый 2 5" xfId="423"/>
    <cellStyle name="Финансовый 2 6" xfId="424"/>
    <cellStyle name="Финансовый 20" xfId="425"/>
    <cellStyle name="Финансовый 21" xfId="426"/>
    <cellStyle name="Финансовый 22" xfId="427"/>
    <cellStyle name="Финансовый 23" xfId="428"/>
    <cellStyle name="Финансовый 24" xfId="429"/>
    <cellStyle name="Финансовый 3" xfId="430"/>
    <cellStyle name="Финансовый 3 2" xfId="431"/>
    <cellStyle name="Финансовый 3 2 2" xfId="432"/>
    <cellStyle name="Финансовый 3 3" xfId="433"/>
    <cellStyle name="Финансовый 3 4" xfId="434"/>
    <cellStyle name="Финансовый 3 4 2" xfId="435"/>
    <cellStyle name="Финансовый 3 4 2 2" xfId="436"/>
    <cellStyle name="Финансовый 3 4 2 3" xfId="437"/>
    <cellStyle name="Финансовый 3 4 2 3 2" xfId="438"/>
    <cellStyle name="Финансовый 3 4 3" xfId="439"/>
    <cellStyle name="Финансовый 3 5" xfId="440"/>
    <cellStyle name="Финансовый 4" xfId="441"/>
    <cellStyle name="Финансовый 5" xfId="442"/>
    <cellStyle name="Финансовый 6" xfId="443"/>
    <cellStyle name="Финансовый 7" xfId="444"/>
    <cellStyle name="Финансовый 8" xfId="445"/>
    <cellStyle name="Финансовый 9" xfId="446"/>
    <cellStyle name="Хороший 2" xfId="4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GR\&#1043;&#1054;&#1051;_&#1052;&#1048;&#1043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RF\GOL_BRA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1"/>
      <sheetName val="Лист2"/>
      <sheetName val="Лист3"/>
      <sheetName val="НИВО1"/>
      <sheetName val="Лист9"/>
      <sheetName val="НИВО2.3"/>
      <sheetName val="Лист6"/>
      <sheetName val="Лист5"/>
      <sheetName val="НИВО2.2"/>
      <sheetName val="НИВО2.1"/>
      <sheetName val="ВХ_ФАЙЛ"/>
      <sheetName val="НИВО2.4.1"/>
      <sheetName val="НИВО0"/>
      <sheetName val="ПАРАМ"/>
      <sheetName val="ПРОТОКОЛ"/>
      <sheetName val="Лист4"/>
      <sheetName val="Лист8"/>
      <sheetName val="Лист1"/>
      <sheetName val="Лист90"/>
      <sheetName val="ОБЛ_НЕ"/>
      <sheetName val="СПИС_ОБ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1"/>
      <sheetName val="НИВО0"/>
      <sheetName val="НИВО1"/>
      <sheetName val="НИВО2.2"/>
      <sheetName val="НИВО2.3"/>
      <sheetName val="НИВО2.4"/>
      <sheetName val="НИВО2.4.1"/>
      <sheetName val="Лист8"/>
      <sheetName val="Лист2"/>
      <sheetName val="Лист1"/>
      <sheetName val="Лист6"/>
      <sheetName val="Лист5"/>
      <sheetName val="Лист4"/>
      <sheetName val="Макрос16"/>
      <sheetName val="Макрос15"/>
      <sheetName val="Макрос14"/>
      <sheetName val="Макрос13"/>
      <sheetName val="Макрос12"/>
      <sheetName val="Макрос11"/>
      <sheetName val="Макрос10"/>
      <sheetName val="Макрос9"/>
      <sheetName val="Макрос8"/>
      <sheetName val="Макрос7"/>
      <sheetName val="Макрос6"/>
      <sheetName val="Макрос5"/>
      <sheetName val="Макрос4"/>
      <sheetName val="Макрос3"/>
      <sheetName val="Макрос2"/>
      <sheetName val="Макрос1"/>
      <sheetName val="ОБЛ_НЕ"/>
      <sheetName val="ВХ_ФАЙЛ"/>
      <sheetName val="ВЫХОД_К83"/>
      <sheetName val="ВЫХОД_К81"/>
      <sheetName val="ВЫХОД_Б73"/>
      <sheetName val="ВЫХОД_Б72"/>
      <sheetName val="ВЫЧИСЛ"/>
      <sheetName val="ВХОД"/>
      <sheetName val="СПИС_ОБ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P35"/>
  <sheetViews>
    <sheetView tabSelected="1" view="pageBreakPreview" zoomScale="6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39" sqref="E39"/>
    </sheetView>
  </sheetViews>
  <sheetFormatPr defaultRowHeight="12.75" x14ac:dyDescent="0.2"/>
  <cols>
    <col min="1" max="1" width="23.5703125" style="1" customWidth="1"/>
    <col min="2" max="2" width="13.140625" style="1" customWidth="1"/>
    <col min="3" max="3" width="14.28515625" style="1" customWidth="1"/>
    <col min="4" max="4" width="11" style="2" customWidth="1"/>
    <col min="5" max="5" width="9.85546875" style="3" customWidth="1"/>
    <col min="6" max="6" width="9.7109375" style="1" customWidth="1"/>
    <col min="7" max="7" width="11.28515625" style="2" customWidth="1"/>
    <col min="8" max="8" width="11.5703125" style="4" customWidth="1"/>
    <col min="9" max="9" width="8.85546875" style="1" customWidth="1"/>
    <col min="10" max="10" width="11.42578125" style="2" customWidth="1"/>
    <col min="11" max="11" width="8.85546875" style="3" customWidth="1"/>
    <col min="12" max="12" width="10.140625" style="1" customWidth="1"/>
    <col min="13" max="13" width="10.140625" style="2" customWidth="1"/>
    <col min="14" max="15" width="10.140625" style="1" customWidth="1"/>
    <col min="16" max="16384" width="9.140625" style="1"/>
  </cols>
  <sheetData>
    <row r="1" spans="1:16" ht="15" x14ac:dyDescent="0.25">
      <c r="G1" s="56" t="s">
        <v>59</v>
      </c>
      <c r="H1" s="55">
        <v>2762358</v>
      </c>
      <c r="K1" s="54"/>
      <c r="N1" s="53"/>
      <c r="O1" s="5"/>
    </row>
    <row r="3" spans="1:16" ht="18.75" x14ac:dyDescent="0.2">
      <c r="A3" s="69" t="s">
        <v>58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16" ht="51.75" customHeight="1" x14ac:dyDescent="0.2">
      <c r="A4" s="70" t="s">
        <v>57</v>
      </c>
      <c r="B4" s="70" t="s">
        <v>56</v>
      </c>
      <c r="C4" s="70" t="s">
        <v>55</v>
      </c>
      <c r="D4" s="72" t="s">
        <v>54</v>
      </c>
      <c r="E4" s="73"/>
      <c r="F4" s="74"/>
      <c r="G4" s="72" t="s">
        <v>53</v>
      </c>
      <c r="H4" s="73"/>
      <c r="I4" s="74"/>
      <c r="J4" s="72" t="s">
        <v>52</v>
      </c>
      <c r="K4" s="73"/>
      <c r="L4" s="74"/>
      <c r="M4" s="72" t="s">
        <v>51</v>
      </c>
      <c r="N4" s="73"/>
      <c r="O4" s="74"/>
    </row>
    <row r="5" spans="1:16" ht="25.5" x14ac:dyDescent="0.2">
      <c r="A5" s="71"/>
      <c r="B5" s="71"/>
      <c r="C5" s="71"/>
      <c r="D5" s="26" t="s">
        <v>50</v>
      </c>
      <c r="E5" s="52" t="s">
        <v>49</v>
      </c>
      <c r="F5" s="26" t="s">
        <v>48</v>
      </c>
      <c r="G5" s="26" t="s">
        <v>50</v>
      </c>
      <c r="H5" s="52" t="s">
        <v>49</v>
      </c>
      <c r="I5" s="26" t="s">
        <v>48</v>
      </c>
      <c r="J5" s="26" t="s">
        <v>50</v>
      </c>
      <c r="K5" s="52" t="s">
        <v>49</v>
      </c>
      <c r="L5" s="26" t="s">
        <v>48</v>
      </c>
      <c r="M5" s="26" t="s">
        <v>50</v>
      </c>
      <c r="N5" s="26" t="s">
        <v>49</v>
      </c>
      <c r="O5" s="26" t="s">
        <v>48</v>
      </c>
    </row>
    <row r="6" spans="1:16" ht="15.75" customHeight="1" x14ac:dyDescent="0.2">
      <c r="A6" s="50" t="s">
        <v>47</v>
      </c>
      <c r="B6" s="50">
        <v>1</v>
      </c>
      <c r="C6" s="49">
        <v>2</v>
      </c>
      <c r="D6" s="50">
        <v>3</v>
      </c>
      <c r="E6" s="51">
        <v>4</v>
      </c>
      <c r="F6" s="49">
        <v>5</v>
      </c>
      <c r="G6" s="50">
        <v>6</v>
      </c>
      <c r="H6" s="51">
        <v>7</v>
      </c>
      <c r="I6" s="49">
        <v>8</v>
      </c>
      <c r="J6" s="50">
        <v>9</v>
      </c>
      <c r="K6" s="51">
        <v>10</v>
      </c>
      <c r="L6" s="49">
        <v>11</v>
      </c>
      <c r="M6" s="50">
        <v>12</v>
      </c>
      <c r="N6" s="50">
        <v>13</v>
      </c>
      <c r="O6" s="49">
        <v>14</v>
      </c>
    </row>
    <row r="7" spans="1:16" ht="38.25" x14ac:dyDescent="0.2">
      <c r="A7" s="48" t="s">
        <v>46</v>
      </c>
      <c r="B7" s="47">
        <v>20</v>
      </c>
      <c r="C7" s="42"/>
      <c r="D7" s="40" t="s">
        <v>13</v>
      </c>
      <c r="E7" s="33"/>
      <c r="F7" s="40"/>
      <c r="G7" s="40" t="s">
        <v>13</v>
      </c>
      <c r="H7" s="33"/>
      <c r="I7" s="40"/>
      <c r="J7" s="40">
        <f>SUM(J8:J16)-J13-J14</f>
        <v>9433.1</v>
      </c>
      <c r="K7" s="40">
        <f>SUM(K8:K16)-K13-K14</f>
        <v>9277.6299999999992</v>
      </c>
      <c r="L7" s="31">
        <f t="shared" ref="L7:L25" si="0">K7/J7</f>
        <v>0.98399999999999999</v>
      </c>
      <c r="M7" s="40">
        <f>SUM(M8:M16)-M13-M14</f>
        <v>26057.62</v>
      </c>
      <c r="N7" s="40">
        <f>SUM(N8:N16)-N13-N14</f>
        <v>25628.14</v>
      </c>
      <c r="O7" s="31">
        <f t="shared" ref="O7:O27" si="1">N7/M7</f>
        <v>0.98399999999999999</v>
      </c>
      <c r="P7" s="5"/>
    </row>
    <row r="8" spans="1:16" ht="38.25" x14ac:dyDescent="0.2">
      <c r="A8" s="39" t="s">
        <v>45</v>
      </c>
      <c r="B8" s="46">
        <v>21</v>
      </c>
      <c r="C8" s="26" t="s">
        <v>14</v>
      </c>
      <c r="D8" s="37">
        <v>0.318</v>
      </c>
      <c r="E8" s="27">
        <v>0.376</v>
      </c>
      <c r="F8" s="28">
        <f t="shared" ref="F8:F15" si="2">E8/D8</f>
        <v>1.1819999999999999</v>
      </c>
      <c r="G8" s="23">
        <v>1979.06</v>
      </c>
      <c r="H8" s="18">
        <v>1635.72</v>
      </c>
      <c r="I8" s="28">
        <f t="shared" ref="I8:I15" si="3">H8/G8</f>
        <v>0.82699999999999996</v>
      </c>
      <c r="J8" s="23">
        <v>629.34</v>
      </c>
      <c r="K8" s="18">
        <v>614.41</v>
      </c>
      <c r="L8" s="28">
        <f t="shared" si="0"/>
        <v>0.97599999999999998</v>
      </c>
      <c r="M8" s="23">
        <v>1738.47</v>
      </c>
      <c r="N8" s="23">
        <v>1697.22</v>
      </c>
      <c r="O8" s="28">
        <f t="shared" si="1"/>
        <v>0.97599999999999998</v>
      </c>
      <c r="P8" s="5"/>
    </row>
    <row r="9" spans="1:16" ht="38.25" x14ac:dyDescent="0.2">
      <c r="A9" s="63" t="s">
        <v>44</v>
      </c>
      <c r="B9" s="38" t="s">
        <v>43</v>
      </c>
      <c r="C9" s="26" t="s">
        <v>10</v>
      </c>
      <c r="D9" s="37">
        <v>2.2999999999999998</v>
      </c>
      <c r="E9" s="27">
        <v>3.5019999999999998</v>
      </c>
      <c r="F9" s="28">
        <f t="shared" si="2"/>
        <v>1.5229999999999999</v>
      </c>
      <c r="G9" s="23">
        <v>393.16</v>
      </c>
      <c r="H9" s="18">
        <v>389.68</v>
      </c>
      <c r="I9" s="28">
        <f t="shared" si="3"/>
        <v>0.99099999999999999</v>
      </c>
      <c r="J9" s="23">
        <v>904.27</v>
      </c>
      <c r="K9" s="18">
        <v>1364.79</v>
      </c>
      <c r="L9" s="28">
        <f t="shared" si="0"/>
        <v>1.5089999999999999</v>
      </c>
      <c r="M9" s="23">
        <v>2497.92</v>
      </c>
      <c r="N9" s="23">
        <v>3770.02</v>
      </c>
      <c r="O9" s="28">
        <f t="shared" si="1"/>
        <v>1.5089999999999999</v>
      </c>
      <c r="P9" s="5"/>
    </row>
    <row r="10" spans="1:16" ht="51" x14ac:dyDescent="0.2">
      <c r="A10" s="64"/>
      <c r="B10" s="38" t="s">
        <v>42</v>
      </c>
      <c r="C10" s="26" t="s">
        <v>8</v>
      </c>
      <c r="D10" s="37">
        <v>0.5</v>
      </c>
      <c r="E10" s="27">
        <v>0.313</v>
      </c>
      <c r="F10" s="28">
        <f t="shared" si="2"/>
        <v>0.626</v>
      </c>
      <c r="G10" s="23">
        <v>503.22</v>
      </c>
      <c r="H10" s="18">
        <v>480.16</v>
      </c>
      <c r="I10" s="28">
        <f t="shared" si="3"/>
        <v>0.95399999999999996</v>
      </c>
      <c r="J10" s="23">
        <v>251.61</v>
      </c>
      <c r="K10" s="18">
        <v>150.41</v>
      </c>
      <c r="L10" s="28">
        <f t="shared" si="0"/>
        <v>0.59799999999999998</v>
      </c>
      <c r="M10" s="23">
        <v>695.04</v>
      </c>
      <c r="N10" s="23">
        <v>415.49</v>
      </c>
      <c r="O10" s="28">
        <f t="shared" si="1"/>
        <v>0.59799999999999998</v>
      </c>
      <c r="P10" s="5"/>
    </row>
    <row r="11" spans="1:16" x14ac:dyDescent="0.2">
      <c r="A11" s="65"/>
      <c r="B11" s="38" t="s">
        <v>41</v>
      </c>
      <c r="C11" s="26" t="s">
        <v>6</v>
      </c>
      <c r="D11" s="37">
        <v>1.95</v>
      </c>
      <c r="E11" s="27">
        <v>1.5249999999999999</v>
      </c>
      <c r="F11" s="28">
        <f t="shared" si="2"/>
        <v>0.78200000000000003</v>
      </c>
      <c r="G11" s="23">
        <v>1101.4100000000001</v>
      </c>
      <c r="H11" s="18">
        <v>1112.8</v>
      </c>
      <c r="I11" s="28">
        <f t="shared" si="3"/>
        <v>1.01</v>
      </c>
      <c r="J11" s="23">
        <v>2147.75</v>
      </c>
      <c r="K11" s="18">
        <v>1697.06</v>
      </c>
      <c r="L11" s="28">
        <f t="shared" si="0"/>
        <v>0.79</v>
      </c>
      <c r="M11" s="23">
        <v>5932.85</v>
      </c>
      <c r="N11" s="23">
        <v>4687.8900000000003</v>
      </c>
      <c r="O11" s="28">
        <f t="shared" si="1"/>
        <v>0.79</v>
      </c>
      <c r="P11" s="5"/>
    </row>
    <row r="12" spans="1:16" ht="38.25" x14ac:dyDescent="0.2">
      <c r="A12" s="39" t="s">
        <v>27</v>
      </c>
      <c r="B12" s="38" t="s">
        <v>40</v>
      </c>
      <c r="C12" s="26" t="s">
        <v>20</v>
      </c>
      <c r="D12" s="37">
        <v>0.17449999999999999</v>
      </c>
      <c r="E12" s="27">
        <v>0.2</v>
      </c>
      <c r="F12" s="28">
        <f t="shared" si="2"/>
        <v>1.1459999999999999</v>
      </c>
      <c r="G12" s="23">
        <v>25978.3</v>
      </c>
      <c r="H12" s="18">
        <v>22576.75</v>
      </c>
      <c r="I12" s="28">
        <f t="shared" si="3"/>
        <v>0.86899999999999999</v>
      </c>
      <c r="J12" s="23">
        <v>4533.21</v>
      </c>
      <c r="K12" s="18">
        <v>4513.3100000000004</v>
      </c>
      <c r="L12" s="28">
        <f t="shared" si="0"/>
        <v>0.996</v>
      </c>
      <c r="M12" s="23">
        <v>12522.36</v>
      </c>
      <c r="N12" s="23">
        <v>12467.38</v>
      </c>
      <c r="O12" s="28">
        <f t="shared" si="1"/>
        <v>0.996</v>
      </c>
      <c r="P12" s="5"/>
    </row>
    <row r="13" spans="1:16" ht="38.25" x14ac:dyDescent="0.2">
      <c r="A13" s="39" t="s">
        <v>25</v>
      </c>
      <c r="B13" s="38" t="s">
        <v>39</v>
      </c>
      <c r="C13" s="26" t="s">
        <v>23</v>
      </c>
      <c r="D13" s="37">
        <v>3.3000000000000002E-2</v>
      </c>
      <c r="E13" s="27">
        <v>8.0000000000000002E-3</v>
      </c>
      <c r="F13" s="28">
        <f t="shared" si="2"/>
        <v>0.24199999999999999</v>
      </c>
      <c r="G13" s="23">
        <v>1724.02</v>
      </c>
      <c r="H13" s="18">
        <v>6486.22</v>
      </c>
      <c r="I13" s="28">
        <f t="shared" si="3"/>
        <v>3.762</v>
      </c>
      <c r="J13" s="23">
        <v>56.89</v>
      </c>
      <c r="K13" s="18">
        <v>50.62</v>
      </c>
      <c r="L13" s="28">
        <f t="shared" si="0"/>
        <v>0.89</v>
      </c>
      <c r="M13" s="23">
        <v>157.16</v>
      </c>
      <c r="N13" s="23">
        <v>139.83000000000001</v>
      </c>
      <c r="O13" s="28">
        <f t="shared" si="1"/>
        <v>0.89</v>
      </c>
      <c r="P13" s="5"/>
    </row>
    <row r="14" spans="1:16" ht="51" x14ac:dyDescent="0.2">
      <c r="A14" s="39" t="s">
        <v>22</v>
      </c>
      <c r="B14" s="38" t="s">
        <v>38</v>
      </c>
      <c r="C14" s="26" t="s">
        <v>20</v>
      </c>
      <c r="D14" s="37">
        <v>2.7000000000000001E-3</v>
      </c>
      <c r="E14" s="45">
        <v>2.7000000000000001E-3</v>
      </c>
      <c r="F14" s="28">
        <f t="shared" si="2"/>
        <v>1</v>
      </c>
      <c r="G14" s="23">
        <v>132418.15</v>
      </c>
      <c r="H14" s="18">
        <v>126932.8</v>
      </c>
      <c r="I14" s="28">
        <f t="shared" si="3"/>
        <v>0.95899999999999996</v>
      </c>
      <c r="J14" s="23">
        <v>356.2</v>
      </c>
      <c r="K14" s="18">
        <v>341.87</v>
      </c>
      <c r="L14" s="28">
        <f t="shared" si="0"/>
        <v>0.96</v>
      </c>
      <c r="M14" s="23">
        <v>983.97</v>
      </c>
      <c r="N14" s="23">
        <v>944.38</v>
      </c>
      <c r="O14" s="28">
        <f t="shared" si="1"/>
        <v>0.96</v>
      </c>
      <c r="P14" s="5"/>
    </row>
    <row r="15" spans="1:16" ht="25.5" x14ac:dyDescent="0.2">
      <c r="A15" s="39" t="s">
        <v>37</v>
      </c>
      <c r="B15" s="38" t="s">
        <v>36</v>
      </c>
      <c r="C15" s="26" t="s">
        <v>0</v>
      </c>
      <c r="D15" s="37">
        <v>0.56000000000000005</v>
      </c>
      <c r="E15" s="27">
        <v>0.51500000000000001</v>
      </c>
      <c r="F15" s="28">
        <f t="shared" si="2"/>
        <v>0.92</v>
      </c>
      <c r="G15" s="23">
        <v>1464.68</v>
      </c>
      <c r="H15" s="18">
        <v>1538.88</v>
      </c>
      <c r="I15" s="28">
        <f t="shared" si="3"/>
        <v>1.0509999999999999</v>
      </c>
      <c r="J15" s="23">
        <v>820.22</v>
      </c>
      <c r="K15" s="18">
        <v>792.52</v>
      </c>
      <c r="L15" s="28">
        <f t="shared" si="0"/>
        <v>0.96599999999999997</v>
      </c>
      <c r="M15" s="23">
        <v>2265.7399999999998</v>
      </c>
      <c r="N15" s="23">
        <v>2189.2399999999998</v>
      </c>
      <c r="O15" s="28">
        <f t="shared" si="1"/>
        <v>0.96599999999999997</v>
      </c>
      <c r="P15" s="5"/>
    </row>
    <row r="16" spans="1:16" ht="25.5" x14ac:dyDescent="0.2">
      <c r="A16" s="39" t="s">
        <v>35</v>
      </c>
      <c r="B16" s="38" t="s">
        <v>34</v>
      </c>
      <c r="C16" s="26"/>
      <c r="D16" s="20" t="s">
        <v>13</v>
      </c>
      <c r="E16" s="18"/>
      <c r="F16" s="28"/>
      <c r="G16" s="23" t="s">
        <v>13</v>
      </c>
      <c r="H16" s="18"/>
      <c r="I16" s="23"/>
      <c r="J16" s="23">
        <v>146.69999999999999</v>
      </c>
      <c r="K16" s="18">
        <v>145.13</v>
      </c>
      <c r="L16" s="28">
        <f t="shared" si="0"/>
        <v>0.98899999999999999</v>
      </c>
      <c r="M16" s="23">
        <v>405.24</v>
      </c>
      <c r="N16" s="23">
        <v>400.9</v>
      </c>
      <c r="O16" s="28">
        <f t="shared" si="1"/>
        <v>0.98899999999999999</v>
      </c>
      <c r="P16" s="5"/>
    </row>
    <row r="17" spans="1:16" ht="63.75" x14ac:dyDescent="0.2">
      <c r="A17" s="44" t="s">
        <v>33</v>
      </c>
      <c r="B17" s="43" t="s">
        <v>32</v>
      </c>
      <c r="C17" s="42"/>
      <c r="D17" s="41" t="s">
        <v>13</v>
      </c>
      <c r="E17" s="33"/>
      <c r="F17" s="40"/>
      <c r="G17" s="40" t="s">
        <v>13</v>
      </c>
      <c r="H17" s="33"/>
      <c r="I17" s="40"/>
      <c r="J17" s="40">
        <f>SUM(J18:J25)-J23-J24</f>
        <v>9266.1299999999992</v>
      </c>
      <c r="K17" s="40">
        <f>SUM(K18:K25)-K23-K24</f>
        <v>9102.17</v>
      </c>
      <c r="L17" s="31">
        <f t="shared" si="0"/>
        <v>0.98199999999999998</v>
      </c>
      <c r="M17" s="40">
        <f>SUM(M18:M25)-M23-M24</f>
        <v>25596.38</v>
      </c>
      <c r="N17" s="40">
        <f>SUM(N18:N25)-N23-N24</f>
        <v>25143.49</v>
      </c>
      <c r="O17" s="31">
        <f t="shared" si="1"/>
        <v>0.98199999999999998</v>
      </c>
      <c r="P17" s="5"/>
    </row>
    <row r="18" spans="1:16" s="21" customFormat="1" ht="25.5" x14ac:dyDescent="0.2">
      <c r="A18" s="39" t="s">
        <v>16</v>
      </c>
      <c r="B18" s="38" t="s">
        <v>31</v>
      </c>
      <c r="C18" s="26" t="s">
        <v>14</v>
      </c>
      <c r="D18" s="37">
        <v>0.318</v>
      </c>
      <c r="E18" s="27">
        <v>0.34799999999999998</v>
      </c>
      <c r="F18" s="28">
        <f t="shared" ref="F18:F23" si="4">E18/D18</f>
        <v>1.0940000000000001</v>
      </c>
      <c r="G18" s="23">
        <v>1915.31</v>
      </c>
      <c r="H18" s="18">
        <v>1698.68</v>
      </c>
      <c r="I18" s="28">
        <f t="shared" ref="I18:I25" si="5">H18/G18</f>
        <v>0.88700000000000001</v>
      </c>
      <c r="J18" s="23">
        <v>609.07000000000005</v>
      </c>
      <c r="K18" s="18">
        <v>591.1</v>
      </c>
      <c r="L18" s="28">
        <f t="shared" si="0"/>
        <v>0.97</v>
      </c>
      <c r="M18" s="23">
        <v>1682.47</v>
      </c>
      <c r="N18" s="23">
        <v>1632.84</v>
      </c>
      <c r="O18" s="28">
        <f t="shared" si="1"/>
        <v>0.97099999999999997</v>
      </c>
      <c r="P18" s="5"/>
    </row>
    <row r="19" spans="1:16" s="2" customFormat="1" ht="38.25" x14ac:dyDescent="0.2">
      <c r="A19" s="63" t="s">
        <v>12</v>
      </c>
      <c r="B19" s="38" t="s">
        <v>30</v>
      </c>
      <c r="C19" s="26" t="s">
        <v>10</v>
      </c>
      <c r="D19" s="37">
        <v>2.2999999999999998</v>
      </c>
      <c r="E19" s="27">
        <v>3.5019999999999998</v>
      </c>
      <c r="F19" s="28">
        <f t="shared" si="4"/>
        <v>1.5229999999999999</v>
      </c>
      <c r="G19" s="23">
        <v>393.16</v>
      </c>
      <c r="H19" s="18">
        <v>389.18</v>
      </c>
      <c r="I19" s="28">
        <f t="shared" si="5"/>
        <v>0.99</v>
      </c>
      <c r="J19" s="23">
        <v>904.27</v>
      </c>
      <c r="K19" s="18">
        <v>1363.03</v>
      </c>
      <c r="L19" s="28">
        <f t="shared" si="0"/>
        <v>1.5069999999999999</v>
      </c>
      <c r="M19" s="23">
        <v>2497.92</v>
      </c>
      <c r="N19" s="23">
        <v>3765.17</v>
      </c>
      <c r="O19" s="28">
        <f t="shared" si="1"/>
        <v>1.5069999999999999</v>
      </c>
      <c r="P19" s="5"/>
    </row>
    <row r="20" spans="1:16" s="2" customFormat="1" ht="51" x14ac:dyDescent="0.2">
      <c r="A20" s="64"/>
      <c r="B20" s="38" t="s">
        <v>29</v>
      </c>
      <c r="C20" s="26" t="s">
        <v>8</v>
      </c>
      <c r="D20" s="37">
        <v>0.5</v>
      </c>
      <c r="E20" s="27">
        <v>0.313</v>
      </c>
      <c r="F20" s="28">
        <f t="shared" si="4"/>
        <v>0.626</v>
      </c>
      <c r="G20" s="23">
        <v>503.22</v>
      </c>
      <c r="H20" s="18">
        <v>480.16</v>
      </c>
      <c r="I20" s="28">
        <f t="shared" si="5"/>
        <v>0.95399999999999996</v>
      </c>
      <c r="J20" s="23">
        <v>251.61</v>
      </c>
      <c r="K20" s="18">
        <v>150.41</v>
      </c>
      <c r="L20" s="28">
        <f t="shared" si="0"/>
        <v>0.59799999999999998</v>
      </c>
      <c r="M20" s="23">
        <v>695.04</v>
      </c>
      <c r="N20" s="23">
        <v>415.49</v>
      </c>
      <c r="O20" s="28">
        <f t="shared" si="1"/>
        <v>0.59799999999999998</v>
      </c>
      <c r="P20" s="5"/>
    </row>
    <row r="21" spans="1:16" s="2" customFormat="1" x14ac:dyDescent="0.2">
      <c r="A21" s="65"/>
      <c r="B21" s="38" t="s">
        <v>28</v>
      </c>
      <c r="C21" s="26" t="s">
        <v>6</v>
      </c>
      <c r="D21" s="37">
        <v>1.95</v>
      </c>
      <c r="E21" s="27">
        <v>1.5249999999999999</v>
      </c>
      <c r="F21" s="28">
        <f t="shared" si="4"/>
        <v>0.78200000000000003</v>
      </c>
      <c r="G21" s="23">
        <v>1101.4100000000001</v>
      </c>
      <c r="H21" s="18">
        <v>1110.96</v>
      </c>
      <c r="I21" s="28">
        <f t="shared" si="5"/>
        <v>1.0089999999999999</v>
      </c>
      <c r="J21" s="23">
        <v>2147.75</v>
      </c>
      <c r="K21" s="18">
        <v>1694.26</v>
      </c>
      <c r="L21" s="28">
        <f t="shared" si="0"/>
        <v>0.78900000000000003</v>
      </c>
      <c r="M21" s="23">
        <v>5932.85</v>
      </c>
      <c r="N21" s="23">
        <v>4680.16</v>
      </c>
      <c r="O21" s="28">
        <f t="shared" si="1"/>
        <v>0.78900000000000003</v>
      </c>
      <c r="P21" s="5"/>
    </row>
    <row r="22" spans="1:16" s="21" customFormat="1" ht="38.25" x14ac:dyDescent="0.2">
      <c r="A22" s="39" t="s">
        <v>27</v>
      </c>
      <c r="B22" s="38" t="s">
        <v>26</v>
      </c>
      <c r="C22" s="26" t="s">
        <v>20</v>
      </c>
      <c r="D22" s="37">
        <v>0.17449999999999999</v>
      </c>
      <c r="E22" s="27">
        <v>0.2</v>
      </c>
      <c r="F22" s="28">
        <f t="shared" si="4"/>
        <v>1.1459999999999999</v>
      </c>
      <c r="G22" s="23">
        <v>25978.3</v>
      </c>
      <c r="H22" s="18">
        <v>22564.45</v>
      </c>
      <c r="I22" s="28">
        <f t="shared" si="5"/>
        <v>0.86899999999999999</v>
      </c>
      <c r="J22" s="23">
        <v>4533.21</v>
      </c>
      <c r="K22" s="18">
        <v>4510.8500000000004</v>
      </c>
      <c r="L22" s="28">
        <f t="shared" si="0"/>
        <v>0.995</v>
      </c>
      <c r="M22" s="23">
        <v>12522.36</v>
      </c>
      <c r="N22" s="23">
        <v>12460.59</v>
      </c>
      <c r="O22" s="28">
        <f t="shared" si="1"/>
        <v>0.995</v>
      </c>
      <c r="P22" s="5"/>
    </row>
    <row r="23" spans="1:16" s="21" customFormat="1" ht="38.25" x14ac:dyDescent="0.2">
      <c r="A23" s="39" t="s">
        <v>25</v>
      </c>
      <c r="B23" s="38" t="s">
        <v>24</v>
      </c>
      <c r="C23" s="26" t="s">
        <v>23</v>
      </c>
      <c r="D23" s="37">
        <v>3.3000000000000002E-2</v>
      </c>
      <c r="E23" s="37">
        <v>7.7999999999999996E-3</v>
      </c>
      <c r="F23" s="28">
        <f t="shared" si="4"/>
        <v>0.23599999999999999</v>
      </c>
      <c r="G23" s="23">
        <v>1724.02</v>
      </c>
      <c r="H23" s="23">
        <v>6486.22</v>
      </c>
      <c r="I23" s="28">
        <f t="shared" si="5"/>
        <v>3.762</v>
      </c>
      <c r="J23" s="23">
        <v>56.89</v>
      </c>
      <c r="K23" s="23">
        <v>50.62</v>
      </c>
      <c r="L23" s="28">
        <f t="shared" si="0"/>
        <v>0.89</v>
      </c>
      <c r="M23" s="23">
        <f>M13</f>
        <v>157.16</v>
      </c>
      <c r="N23" s="23">
        <v>139.83000000000001</v>
      </c>
      <c r="O23" s="28">
        <f t="shared" si="1"/>
        <v>0.89</v>
      </c>
      <c r="P23" s="5"/>
    </row>
    <row r="24" spans="1:16" s="21" customFormat="1" ht="51" x14ac:dyDescent="0.2">
      <c r="A24" s="39" t="s">
        <v>22</v>
      </c>
      <c r="B24" s="38" t="s">
        <v>21</v>
      </c>
      <c r="C24" s="26" t="s">
        <v>20</v>
      </c>
      <c r="D24" s="37">
        <v>2.7000000000000001E-3</v>
      </c>
      <c r="E24" s="37">
        <v>2.7000000000000001E-3</v>
      </c>
      <c r="F24" s="28">
        <v>1</v>
      </c>
      <c r="G24" s="23">
        <v>132418.15</v>
      </c>
      <c r="H24" s="23">
        <v>126932.8</v>
      </c>
      <c r="I24" s="28">
        <f t="shared" si="5"/>
        <v>0.95899999999999996</v>
      </c>
      <c r="J24" s="23">
        <v>356.2</v>
      </c>
      <c r="K24" s="23">
        <v>341.87</v>
      </c>
      <c r="L24" s="28">
        <f t="shared" si="0"/>
        <v>0.96</v>
      </c>
      <c r="M24" s="23">
        <f>M14</f>
        <v>983.97</v>
      </c>
      <c r="N24" s="23">
        <v>944.38</v>
      </c>
      <c r="O24" s="28">
        <f t="shared" si="1"/>
        <v>0.96</v>
      </c>
      <c r="P24" s="5"/>
    </row>
    <row r="25" spans="1:16" s="21" customFormat="1" ht="25.5" x14ac:dyDescent="0.2">
      <c r="A25" s="39" t="s">
        <v>2</v>
      </c>
      <c r="B25" s="38" t="s">
        <v>19</v>
      </c>
      <c r="C25" s="26" t="s">
        <v>0</v>
      </c>
      <c r="D25" s="37">
        <v>0.56000000000000005</v>
      </c>
      <c r="E25" s="27">
        <v>0.51500000000000001</v>
      </c>
      <c r="F25" s="28">
        <f>E25/D25</f>
        <v>0.92</v>
      </c>
      <c r="G25" s="23">
        <v>1464.68</v>
      </c>
      <c r="H25" s="18">
        <v>1538.88</v>
      </c>
      <c r="I25" s="28">
        <f t="shared" si="5"/>
        <v>1.0509999999999999</v>
      </c>
      <c r="J25" s="23">
        <v>820.22</v>
      </c>
      <c r="K25" s="18">
        <v>792.52</v>
      </c>
      <c r="L25" s="28">
        <f t="shared" si="0"/>
        <v>0.96599999999999997</v>
      </c>
      <c r="M25" s="23">
        <v>2265.7399999999998</v>
      </c>
      <c r="N25" s="23">
        <v>2189.2399999999998</v>
      </c>
      <c r="O25" s="28">
        <f t="shared" si="1"/>
        <v>0.96599999999999997</v>
      </c>
      <c r="P25" s="5"/>
    </row>
    <row r="26" spans="1:16" s="30" customFormat="1" ht="38.25" x14ac:dyDescent="0.2">
      <c r="A26" s="16" t="s">
        <v>18</v>
      </c>
      <c r="B26" s="36" t="s">
        <v>17</v>
      </c>
      <c r="C26" s="35"/>
      <c r="D26" s="34" t="s">
        <v>13</v>
      </c>
      <c r="E26" s="33"/>
      <c r="F26" s="32"/>
      <c r="G26" s="32" t="s">
        <v>13</v>
      </c>
      <c r="H26" s="33"/>
      <c r="I26" s="32"/>
      <c r="J26" s="33">
        <f>SUM(J27:J31)</f>
        <v>20.27</v>
      </c>
      <c r="K26" s="33">
        <f>SUM(K27:K31)</f>
        <v>30.32</v>
      </c>
      <c r="L26" s="31"/>
      <c r="M26" s="32">
        <v>56</v>
      </c>
      <c r="N26" s="32">
        <f>SUM(N27:N31)</f>
        <v>83.76</v>
      </c>
      <c r="O26" s="31">
        <f t="shared" si="1"/>
        <v>1.496</v>
      </c>
      <c r="P26" s="5"/>
    </row>
    <row r="27" spans="1:16" s="21" customFormat="1" ht="25.5" x14ac:dyDescent="0.2">
      <c r="A27" s="14" t="s">
        <v>16</v>
      </c>
      <c r="B27" s="15" t="s">
        <v>15</v>
      </c>
      <c r="C27" s="13" t="s">
        <v>14</v>
      </c>
      <c r="D27" s="29" t="s">
        <v>13</v>
      </c>
      <c r="E27" s="27">
        <v>2.8000000000000001E-2</v>
      </c>
      <c r="F27" s="17"/>
      <c r="G27" s="17" t="s">
        <v>13</v>
      </c>
      <c r="H27" s="18">
        <v>843.07</v>
      </c>
      <c r="I27" s="17"/>
      <c r="J27" s="17">
        <v>20.27</v>
      </c>
      <c r="K27" s="18">
        <v>23.3</v>
      </c>
      <c r="L27" s="28">
        <f>K27/J27</f>
        <v>1.149</v>
      </c>
      <c r="M27" s="17">
        <v>56</v>
      </c>
      <c r="N27" s="17">
        <v>64.38</v>
      </c>
      <c r="O27" s="22">
        <f t="shared" si="1"/>
        <v>1.1499999999999999</v>
      </c>
      <c r="P27" s="5"/>
    </row>
    <row r="28" spans="1:16" s="21" customFormat="1" ht="43.5" customHeight="1" x14ac:dyDescent="0.2">
      <c r="A28" s="66" t="s">
        <v>12</v>
      </c>
      <c r="B28" s="15" t="s">
        <v>11</v>
      </c>
      <c r="C28" s="13" t="s">
        <v>10</v>
      </c>
      <c r="D28" s="25"/>
      <c r="E28" s="27"/>
      <c r="F28" s="22"/>
      <c r="G28" s="23"/>
      <c r="H28" s="18"/>
      <c r="I28" s="22"/>
      <c r="J28" s="23"/>
      <c r="K28" s="18">
        <v>1.76</v>
      </c>
      <c r="L28" s="22"/>
      <c r="M28" s="17"/>
      <c r="N28" s="17">
        <v>4.8600000000000003</v>
      </c>
      <c r="O28" s="22"/>
      <c r="P28" s="5"/>
    </row>
    <row r="29" spans="1:16" s="21" customFormat="1" ht="51" x14ac:dyDescent="0.2">
      <c r="A29" s="67"/>
      <c r="B29" s="15" t="s">
        <v>9</v>
      </c>
      <c r="C29" s="13" t="s">
        <v>8</v>
      </c>
      <c r="D29" s="25"/>
      <c r="E29" s="27"/>
      <c r="F29" s="22"/>
      <c r="G29" s="23"/>
      <c r="H29" s="18"/>
      <c r="I29" s="22"/>
      <c r="J29" s="23"/>
      <c r="K29" s="18"/>
      <c r="L29" s="22"/>
      <c r="M29" s="17"/>
      <c r="N29" s="17"/>
      <c r="O29" s="22"/>
      <c r="P29" s="5"/>
    </row>
    <row r="30" spans="1:16" s="21" customFormat="1" x14ac:dyDescent="0.2">
      <c r="A30" s="68"/>
      <c r="B30" s="15" t="s">
        <v>7</v>
      </c>
      <c r="C30" s="13" t="s">
        <v>6</v>
      </c>
      <c r="D30" s="25"/>
      <c r="E30" s="27"/>
      <c r="F30" s="22"/>
      <c r="G30" s="23"/>
      <c r="H30" s="18"/>
      <c r="I30" s="22"/>
      <c r="J30" s="23"/>
      <c r="K30" s="18">
        <v>2.8</v>
      </c>
      <c r="L30" s="22"/>
      <c r="M30" s="17"/>
      <c r="N30" s="17">
        <v>7.73</v>
      </c>
      <c r="O30" s="22"/>
      <c r="P30" s="5"/>
    </row>
    <row r="31" spans="1:16" s="21" customFormat="1" x14ac:dyDescent="0.2">
      <c r="A31" s="14" t="s">
        <v>5</v>
      </c>
      <c r="B31" s="15" t="s">
        <v>4</v>
      </c>
      <c r="C31" s="26" t="s">
        <v>3</v>
      </c>
      <c r="D31" s="25"/>
      <c r="E31" s="24"/>
      <c r="F31" s="22"/>
      <c r="G31" s="23"/>
      <c r="H31" s="18"/>
      <c r="I31" s="22"/>
      <c r="J31" s="23"/>
      <c r="K31" s="18">
        <v>2.46</v>
      </c>
      <c r="L31" s="22"/>
      <c r="M31" s="17"/>
      <c r="N31" s="17">
        <v>6.79</v>
      </c>
      <c r="O31" s="22"/>
      <c r="P31" s="5"/>
    </row>
    <row r="32" spans="1:16" ht="25.5" x14ac:dyDescent="0.2">
      <c r="A32" s="14" t="s">
        <v>2</v>
      </c>
      <c r="B32" s="15" t="s">
        <v>1</v>
      </c>
      <c r="C32" s="13" t="s">
        <v>0</v>
      </c>
      <c r="D32" s="20"/>
      <c r="E32" s="18"/>
      <c r="F32" s="17"/>
      <c r="G32" s="17"/>
      <c r="H32" s="19"/>
      <c r="I32" s="17"/>
      <c r="J32" s="17"/>
      <c r="K32" s="18"/>
      <c r="L32" s="17"/>
      <c r="M32" s="17"/>
      <c r="N32" s="17"/>
      <c r="O32" s="17"/>
      <c r="P32" s="5"/>
    </row>
    <row r="33" spans="1:15" x14ac:dyDescent="0.2">
      <c r="A33" s="12"/>
      <c r="B33" s="11"/>
      <c r="C33" s="10"/>
      <c r="D33" s="9"/>
      <c r="E33" s="7"/>
      <c r="F33" s="6"/>
      <c r="G33" s="6"/>
      <c r="H33" s="8"/>
      <c r="I33" s="6"/>
      <c r="J33" s="6"/>
      <c r="K33" s="7"/>
      <c r="L33" s="6"/>
      <c r="M33" s="6"/>
      <c r="N33" s="6"/>
      <c r="O33" s="6"/>
    </row>
    <row r="35" spans="1:15" s="57" customFormat="1" ht="21" x14ac:dyDescent="0.35">
      <c r="A35" s="57" t="s">
        <v>60</v>
      </c>
      <c r="D35" s="58"/>
      <c r="E35" s="59"/>
      <c r="G35" s="58"/>
      <c r="H35" s="60"/>
      <c r="J35" s="58"/>
      <c r="K35" s="59"/>
      <c r="M35" s="58"/>
      <c r="N35" s="61" t="s">
        <v>61</v>
      </c>
      <c r="O35" s="62"/>
    </row>
  </sheetData>
  <mergeCells count="12">
    <mergeCell ref="N35:O35"/>
    <mergeCell ref="A9:A11"/>
    <mergeCell ref="A19:A21"/>
    <mergeCell ref="A28:A30"/>
    <mergeCell ref="A3:O3"/>
    <mergeCell ref="A4:A5"/>
    <mergeCell ref="B4:B5"/>
    <mergeCell ref="C4:C5"/>
    <mergeCell ref="D4:F4"/>
    <mergeCell ref="G4:I4"/>
    <mergeCell ref="J4:L4"/>
    <mergeCell ref="M4:O4"/>
  </mergeCells>
  <pageMargins left="0.27559055118110237" right="0.15748031496062992" top="0.23622047244094491" bottom="0.74803149606299213" header="0.15748031496062992" footer="0.31496062992125984"/>
  <pageSetup paperSize="9" scale="82" fitToHeight="0" orientation="landscape" r:id="rId1"/>
  <headerFooter>
    <oddFooter>&amp;L&amp;8&amp;Z&amp;F   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(ст-ра 1 п.г.) (2)</vt:lpstr>
      <vt:lpstr>'прогноз (ст-ра 1 п.г.) (2)'!Заголовки_для_печати</vt:lpstr>
      <vt:lpstr>'прогноз (ст-ра 1 п.г.)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Дмитриева Юлия Валентиновна</cp:lastModifiedBy>
  <cp:lastPrinted>2015-09-09T08:04:34Z</cp:lastPrinted>
  <dcterms:created xsi:type="dcterms:W3CDTF">2015-09-08T04:10:01Z</dcterms:created>
  <dcterms:modified xsi:type="dcterms:W3CDTF">2015-10-22T03:26:34Z</dcterms:modified>
</cp:coreProperties>
</file>